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00137\Desktop\"/>
    </mc:Choice>
  </mc:AlternateContent>
  <bookViews>
    <workbookView xWindow="0" yWindow="0" windowWidth="19200" windowHeight="8300"/>
  </bookViews>
  <sheets>
    <sheet name="el 30%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0" i="1" l="1"/>
  <c r="H3" i="1" l="1"/>
  <c r="G16" i="1"/>
  <c r="B15" i="1" s="1"/>
  <c r="E5" i="1" l="1"/>
  <c r="G12" i="1" l="1"/>
  <c r="G11" i="1"/>
  <c r="E6" i="1"/>
  <c r="B6" i="1" s="1"/>
  <c r="F7" i="1"/>
  <c r="F9" i="1" s="1"/>
  <c r="B10" i="1" l="1"/>
  <c r="F17" i="1"/>
  <c r="E7" i="1"/>
  <c r="G7" i="1" s="1"/>
  <c r="G9" i="1" s="1"/>
  <c r="G17" i="1" s="1"/>
  <c r="G18" i="1" l="1"/>
  <c r="H9" i="1"/>
</calcChain>
</file>

<file path=xl/sharedStrings.xml><?xml version="1.0" encoding="utf-8"?>
<sst xmlns="http://schemas.openxmlformats.org/spreadsheetml/2006/main" count="18" uniqueCount="18">
  <si>
    <t>Kairos</t>
  </si>
  <si>
    <t>PAMI</t>
  </si>
  <si>
    <t>Precio</t>
  </si>
  <si>
    <t>Drogueria</t>
  </si>
  <si>
    <t>CCD</t>
  </si>
  <si>
    <t>Costo Reposicion</t>
  </si>
  <si>
    <t>Margen bruto</t>
  </si>
  <si>
    <t>Baja Bonificaciones</t>
  </si>
  <si>
    <t>Baja Ingresos Brutos</t>
  </si>
  <si>
    <t>RESULTADO FINAL</t>
  </si>
  <si>
    <t>CONCEPTOS</t>
  </si>
  <si>
    <t>DATOS</t>
  </si>
  <si>
    <t>Costo financiero 120 dias</t>
  </si>
  <si>
    <t>DIFERENCIA RENTABILIDAD</t>
  </si>
  <si>
    <t>Cobro saldo 30% de lo facturado</t>
  </si>
  <si>
    <t>Costo financiero 40 y 60 dias</t>
  </si>
  <si>
    <t>Tasa</t>
  </si>
  <si>
    <t>Baja Gs Administrativos Colegio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</si>
</sst>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Protection="1">
      <protection hidden="1"/>
    </xf>
    <xf numFmtId="9" fontId="0" fillId="0" borderId="0" xfId="0" applyNumberFormat="1" applyAlignment="1" applyProtection="1">
      <alignment horizontal="center"/>
      <protection hidden="1"/>
    </xf>
    <xf numFmtId="164" fontId="0" fillId="0" borderId="6" xfId="0" applyNumberFormat="1" applyBorder="1" applyProtection="1">
      <protection hidden="1"/>
    </xf>
    <xf numFmtId="164" fontId="0" fillId="0" borderId="8" xfId="0" applyNumberFormat="1" applyBorder="1" applyProtection="1">
      <protection hidden="1"/>
    </xf>
    <xf numFmtId="165" fontId="0" fillId="0" borderId="0" xfId="0" applyNumberFormat="1" applyProtection="1">
      <protection hidden="1"/>
    </xf>
    <xf numFmtId="164" fontId="1" fillId="0" borderId="6" xfId="0" applyNumberFormat="1" applyFont="1" applyBorder="1" applyAlignment="1" applyProtection="1">
      <alignment vertical="center"/>
      <protection hidden="1"/>
    </xf>
    <xf numFmtId="165" fontId="0" fillId="3" borderId="12" xfId="0" applyNumberFormat="1" applyFill="1" applyBorder="1" applyAlignment="1" applyProtection="1">
      <alignment horizontal="center"/>
      <protection hidden="1"/>
    </xf>
    <xf numFmtId="165" fontId="0" fillId="3" borderId="12" xfId="0" applyNumberFormat="1" applyFill="1" applyBorder="1" applyProtection="1">
      <protection hidden="1"/>
    </xf>
    <xf numFmtId="164" fontId="0" fillId="0" borderId="12" xfId="0" applyNumberFormat="1" applyBorder="1" applyProtection="1">
      <protection hidden="1"/>
    </xf>
    <xf numFmtId="164" fontId="0" fillId="0" borderId="13" xfId="0" applyNumberFormat="1" applyBorder="1" applyProtection="1">
      <protection hidden="1"/>
    </xf>
    <xf numFmtId="164" fontId="1" fillId="0" borderId="12" xfId="0" applyNumberFormat="1" applyFont="1" applyBorder="1" applyAlignment="1" applyProtection="1">
      <alignment vertical="center"/>
      <protection hidden="1"/>
    </xf>
    <xf numFmtId="9" fontId="3" fillId="4" borderId="1" xfId="0" applyNumberFormat="1" applyFont="1" applyFill="1" applyBorder="1" applyAlignment="1" applyProtection="1">
      <alignment horizontal="center"/>
      <protection hidden="1"/>
    </xf>
    <xf numFmtId="9" fontId="3" fillId="4" borderId="1" xfId="0" applyNumberFormat="1" applyFont="1" applyFill="1" applyBorder="1" applyAlignment="1" applyProtection="1">
      <alignment horizontal="center" vertical="center"/>
      <protection hidden="1"/>
    </xf>
    <xf numFmtId="9" fontId="0" fillId="4" borderId="1" xfId="0" applyNumberFormat="1" applyFill="1" applyBorder="1" applyAlignment="1">
      <alignment horizontal="center"/>
    </xf>
    <xf numFmtId="0" fontId="0" fillId="3" borderId="5" xfId="0" applyFill="1" applyBorder="1"/>
    <xf numFmtId="164" fontId="5" fillId="0" borderId="11" xfId="0" applyNumberFormat="1" applyFont="1" applyBorder="1" applyProtection="1">
      <protection hidden="1"/>
    </xf>
    <xf numFmtId="164" fontId="5" fillId="0" borderId="12" xfId="0" applyNumberFormat="1" applyFont="1" applyBorder="1" applyProtection="1">
      <protection hidden="1"/>
    </xf>
    <xf numFmtId="164" fontId="6" fillId="0" borderId="12" xfId="0" applyNumberFormat="1" applyFont="1" applyBorder="1" applyAlignment="1" applyProtection="1">
      <alignment vertical="center"/>
      <protection hidden="1"/>
    </xf>
    <xf numFmtId="164" fontId="7" fillId="0" borderId="12" xfId="0" applyNumberFormat="1" applyFont="1" applyBorder="1" applyProtection="1">
      <protection hidden="1"/>
    </xf>
    <xf numFmtId="0" fontId="1" fillId="3" borderId="3" xfId="0" applyFont="1" applyFill="1" applyBorder="1" applyAlignment="1">
      <alignment horizontal="center" vertical="center"/>
    </xf>
    <xf numFmtId="164" fontId="1" fillId="3" borderId="14" xfId="0" applyNumberFormat="1" applyFont="1" applyFill="1" applyBorder="1" applyAlignment="1" applyProtection="1">
      <alignment horizontal="center" vertical="center"/>
      <protection hidden="1"/>
    </xf>
    <xf numFmtId="165" fontId="1" fillId="3" borderId="4" xfId="0" applyNumberFormat="1" applyFont="1" applyFill="1" applyBorder="1" applyAlignment="1" applyProtection="1">
      <alignment horizontal="center" vertical="center"/>
      <protection hidden="1"/>
    </xf>
    <xf numFmtId="9" fontId="3" fillId="3" borderId="0" xfId="0" applyNumberFormat="1" applyFont="1" applyFill="1" applyBorder="1" applyAlignment="1" applyProtection="1">
      <alignment horizontal="center"/>
      <protection hidden="1"/>
    </xf>
    <xf numFmtId="164" fontId="3" fillId="3" borderId="0" xfId="0" applyNumberFormat="1" applyFont="1" applyFill="1" applyBorder="1" applyProtection="1">
      <protection hidden="1"/>
    </xf>
    <xf numFmtId="9" fontId="2" fillId="2" borderId="0" xfId="0" applyNumberFormat="1" applyFont="1" applyFill="1" applyBorder="1" applyAlignment="1" applyProtection="1">
      <alignment horizontal="center"/>
      <protection locked="0"/>
    </xf>
    <xf numFmtId="9" fontId="4" fillId="3" borderId="0" xfId="0" applyNumberFormat="1" applyFont="1" applyFill="1" applyBorder="1" applyAlignment="1" applyProtection="1">
      <alignment horizontal="center" vertical="center"/>
      <protection hidden="1"/>
    </xf>
    <xf numFmtId="164" fontId="4" fillId="3" borderId="0" xfId="0" applyNumberFormat="1" applyFont="1" applyFill="1" applyBorder="1" applyAlignment="1" applyProtection="1">
      <alignment vertical="center"/>
      <protection hidden="1"/>
    </xf>
    <xf numFmtId="164" fontId="1" fillId="0" borderId="1" xfId="0" applyNumberFormat="1" applyFont="1" applyBorder="1" applyProtection="1">
      <protection hidden="1"/>
    </xf>
    <xf numFmtId="164" fontId="2" fillId="2" borderId="1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164" fontId="1" fillId="3" borderId="14" xfId="0" applyNumberFormat="1" applyFont="1" applyFill="1" applyBorder="1" applyAlignment="1" applyProtection="1">
      <alignment horizontal="center" vertical="center"/>
      <protection hidden="1"/>
    </xf>
    <xf numFmtId="165" fontId="4" fillId="5" borderId="9" xfId="0" applyNumberFormat="1" applyFont="1" applyFill="1" applyBorder="1" applyAlignment="1" applyProtection="1">
      <alignment horizontal="center" vertical="center"/>
      <protection hidden="1"/>
    </xf>
    <xf numFmtId="165" fontId="4" fillId="5" borderId="10" xfId="0" applyNumberFormat="1" applyFont="1" applyFill="1" applyBorder="1" applyAlignment="1" applyProtection="1">
      <alignment horizontal="center" vertical="center"/>
      <protection hidden="1"/>
    </xf>
    <xf numFmtId="165" fontId="0" fillId="4" borderId="3" xfId="0" applyNumberFormat="1" applyFill="1" applyBorder="1" applyAlignment="1">
      <alignment horizontal="center" vertical="center"/>
    </xf>
    <xf numFmtId="165" fontId="0" fillId="4" borderId="7" xfId="0" applyNumberFormat="1" applyFill="1" applyBorder="1" applyAlignment="1">
      <alignment horizontal="center" vertical="center"/>
    </xf>
    <xf numFmtId="165" fontId="0" fillId="4" borderId="5" xfId="0" applyNumberFormat="1" applyFill="1" applyBorder="1" applyAlignment="1">
      <alignment horizontal="center" vertical="center"/>
    </xf>
    <xf numFmtId="164" fontId="1" fillId="3" borderId="7" xfId="0" applyNumberFormat="1" applyFont="1" applyFill="1" applyBorder="1" applyAlignment="1" applyProtection="1">
      <alignment horizontal="center" vertical="center"/>
      <protection hidden="1"/>
    </xf>
    <xf numFmtId="164" fontId="1" fillId="3" borderId="2" xfId="0" applyNumberFormat="1" applyFont="1" applyFill="1" applyBorder="1" applyAlignment="1" applyProtection="1">
      <alignment horizontal="center" vertical="center"/>
      <protection hidden="1"/>
    </xf>
    <xf numFmtId="164" fontId="1" fillId="3" borderId="8" xfId="0" applyNumberFormat="1" applyFont="1" applyFill="1" applyBorder="1" applyAlignment="1" applyProtection="1">
      <alignment horizontal="center" vertical="center"/>
      <protection hidden="1"/>
    </xf>
    <xf numFmtId="164" fontId="1" fillId="0" borderId="7" xfId="0" applyNumberFormat="1" applyFont="1" applyBorder="1" applyAlignment="1" applyProtection="1">
      <alignment horizontal="center"/>
      <protection hidden="1"/>
    </xf>
    <xf numFmtId="164" fontId="1" fillId="0" borderId="2" xfId="0" applyNumberFormat="1" applyFont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E8208"/>
      <color rgb="FFA9F3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"/>
  <sheetViews>
    <sheetView showGridLines="0" tabSelected="1" workbookViewId="0"/>
  </sheetViews>
  <sheetFormatPr baseColWidth="10" defaultRowHeight="14.5" x14ac:dyDescent="0.35"/>
  <cols>
    <col min="2" max="2" width="5.6328125" customWidth="1"/>
    <col min="3" max="3" width="30.26953125" style="6" customWidth="1"/>
    <col min="4" max="4" width="6.7265625" style="7" customWidth="1"/>
    <col min="5" max="5" width="9" style="6" customWidth="1"/>
    <col min="6" max="7" width="10.90625" style="6"/>
    <col min="8" max="8" width="6.6328125" style="10" customWidth="1"/>
  </cols>
  <sheetData>
    <row r="1" spans="2:13" ht="25" customHeight="1" x14ac:dyDescent="0.35"/>
    <row r="2" spans="2:13" s="4" customFormat="1" ht="30" customHeight="1" x14ac:dyDescent="0.35">
      <c r="B2" s="25"/>
      <c r="C2" s="26" t="s">
        <v>10</v>
      </c>
      <c r="D2" s="36" t="s">
        <v>11</v>
      </c>
      <c r="E2" s="36"/>
      <c r="F2" s="26" t="s">
        <v>0</v>
      </c>
      <c r="G2" s="26" t="s">
        <v>1</v>
      </c>
      <c r="H2" s="27"/>
      <c r="I2" s="3"/>
      <c r="J2" s="3"/>
      <c r="K2" s="3"/>
      <c r="L2" s="3"/>
      <c r="M2" s="3"/>
    </row>
    <row r="3" spans="2:13" ht="18" customHeight="1" x14ac:dyDescent="0.35">
      <c r="B3" s="20"/>
      <c r="C3" s="21" t="s">
        <v>2</v>
      </c>
      <c r="D3" s="28"/>
      <c r="E3" s="29"/>
      <c r="F3" s="34">
        <v>125</v>
      </c>
      <c r="G3" s="35">
        <v>100</v>
      </c>
      <c r="H3" s="17">
        <f>(F3-G3)/F3</f>
        <v>0.2</v>
      </c>
      <c r="I3" s="1"/>
      <c r="J3" s="1"/>
      <c r="K3" s="1"/>
      <c r="L3" s="1"/>
      <c r="M3" s="1"/>
    </row>
    <row r="4" spans="2:13" ht="4" customHeight="1" x14ac:dyDescent="0.35">
      <c r="B4" s="20"/>
      <c r="C4" s="22"/>
      <c r="D4" s="28"/>
      <c r="E4" s="29"/>
      <c r="F4" s="14"/>
      <c r="G4" s="8"/>
      <c r="H4" s="12"/>
      <c r="I4" s="1"/>
      <c r="J4" s="1"/>
      <c r="K4" s="1"/>
      <c r="L4" s="1"/>
      <c r="M4" s="1"/>
    </row>
    <row r="5" spans="2:13" ht="18" customHeight="1" x14ac:dyDescent="0.35">
      <c r="B5" s="20"/>
      <c r="C5" s="22" t="s">
        <v>3</v>
      </c>
      <c r="D5" s="30">
        <v>0.7</v>
      </c>
      <c r="E5" s="29">
        <f>F3*D5*-1</f>
        <v>-87.5</v>
      </c>
      <c r="F5" s="14"/>
      <c r="G5" s="8"/>
      <c r="H5" s="12"/>
      <c r="I5" s="1"/>
      <c r="J5" s="1"/>
      <c r="K5" s="1"/>
      <c r="L5" s="1"/>
      <c r="M5" s="1"/>
    </row>
    <row r="6" spans="2:13" ht="18" customHeight="1" x14ac:dyDescent="0.35">
      <c r="B6" s="19">
        <f>E6/F3</f>
        <v>0.14000000000000001</v>
      </c>
      <c r="C6" s="22" t="s">
        <v>4</v>
      </c>
      <c r="D6" s="28"/>
      <c r="E6" s="29">
        <f>(F3-G3)*70%</f>
        <v>17.5</v>
      </c>
      <c r="F6" s="14"/>
      <c r="G6" s="8"/>
      <c r="H6" s="12"/>
      <c r="I6" s="1"/>
      <c r="J6" s="1"/>
      <c r="K6" s="1"/>
      <c r="L6" s="1"/>
      <c r="M6" s="1"/>
    </row>
    <row r="7" spans="2:13" ht="18" customHeight="1" x14ac:dyDescent="0.35">
      <c r="B7" s="20"/>
      <c r="C7" s="22" t="s">
        <v>5</v>
      </c>
      <c r="D7" s="28"/>
      <c r="E7" s="29">
        <f>SUM(E5:E6)</f>
        <v>-70</v>
      </c>
      <c r="F7" s="15">
        <f>E5</f>
        <v>-87.5</v>
      </c>
      <c r="G7" s="9">
        <f>E7</f>
        <v>-70</v>
      </c>
      <c r="H7" s="12"/>
      <c r="I7" s="1"/>
      <c r="J7" s="1"/>
      <c r="K7" s="1"/>
      <c r="L7" s="1"/>
      <c r="M7" s="1"/>
    </row>
    <row r="8" spans="2:13" ht="4" customHeight="1" x14ac:dyDescent="0.35">
      <c r="B8" s="20"/>
      <c r="C8" s="22"/>
      <c r="D8" s="28"/>
      <c r="E8" s="29"/>
      <c r="F8" s="14"/>
      <c r="G8" s="8"/>
      <c r="H8" s="12"/>
      <c r="I8" s="1"/>
      <c r="J8" s="1"/>
      <c r="K8" s="1"/>
      <c r="L8" s="1"/>
      <c r="M8" s="1"/>
    </row>
    <row r="9" spans="2:13" ht="18" customHeight="1" x14ac:dyDescent="0.35">
      <c r="B9" s="20"/>
      <c r="C9" s="23" t="s">
        <v>6</v>
      </c>
      <c r="D9" s="31"/>
      <c r="E9" s="32"/>
      <c r="F9" s="16">
        <f>SUM(F3:F8)</f>
        <v>37.5</v>
      </c>
      <c r="G9" s="11">
        <f>SUM(G3:G8)</f>
        <v>30</v>
      </c>
      <c r="H9" s="18">
        <f>(F9-G9)/F3</f>
        <v>0.06</v>
      </c>
      <c r="I9" s="1"/>
      <c r="J9" s="1"/>
      <c r="K9" s="1"/>
      <c r="L9" s="1"/>
      <c r="M9" s="1"/>
    </row>
    <row r="10" spans="2:13" ht="18" customHeight="1" x14ac:dyDescent="0.35">
      <c r="B10" s="39">
        <f>SUM(G10:G12)/F3</f>
        <v>2.8000000000000001E-2</v>
      </c>
      <c r="C10" s="22" t="s">
        <v>7</v>
      </c>
      <c r="D10" s="30">
        <v>0.02</v>
      </c>
      <c r="E10" s="29"/>
      <c r="F10" s="14"/>
      <c r="G10" s="8">
        <f>D10*F3</f>
        <v>2.5</v>
      </c>
      <c r="H10" s="13"/>
      <c r="I10" s="1"/>
      <c r="J10" s="1"/>
      <c r="K10" s="1"/>
      <c r="L10" s="1"/>
      <c r="M10" s="1"/>
    </row>
    <row r="11" spans="2:13" ht="18" customHeight="1" x14ac:dyDescent="0.35">
      <c r="B11" s="41"/>
      <c r="C11" s="22" t="s">
        <v>17</v>
      </c>
      <c r="D11" s="30">
        <v>0.01</v>
      </c>
      <c r="E11" s="29"/>
      <c r="F11" s="14"/>
      <c r="G11" s="8">
        <f>(F3-G3)*1%</f>
        <v>0.25</v>
      </c>
      <c r="H11" s="13"/>
      <c r="I11" s="1"/>
      <c r="J11" s="1"/>
      <c r="K11" s="1"/>
      <c r="L11" s="1"/>
      <c r="M11" s="1"/>
    </row>
    <row r="12" spans="2:13" ht="18" customHeight="1" x14ac:dyDescent="0.35">
      <c r="B12" s="40"/>
      <c r="C12" s="22" t="s">
        <v>8</v>
      </c>
      <c r="D12" s="30">
        <v>0.03</v>
      </c>
      <c r="E12" s="29"/>
      <c r="F12" s="14"/>
      <c r="G12" s="8">
        <f>(F3-G3)*D12</f>
        <v>0.75</v>
      </c>
      <c r="H12" s="13"/>
      <c r="I12" s="1"/>
      <c r="J12" s="1"/>
      <c r="K12" s="1"/>
      <c r="L12" s="1"/>
      <c r="M12" s="1"/>
    </row>
    <row r="13" spans="2:13" ht="10" customHeight="1" x14ac:dyDescent="0.35">
      <c r="B13" s="20"/>
      <c r="C13" s="22"/>
      <c r="D13" s="28"/>
      <c r="E13" s="29"/>
      <c r="F13" s="14"/>
      <c r="G13" s="8"/>
      <c r="H13" s="13"/>
      <c r="I13" s="1"/>
      <c r="J13" s="1"/>
      <c r="K13" s="1"/>
      <c r="L13" s="1"/>
      <c r="M13" s="1"/>
    </row>
    <row r="14" spans="2:13" ht="18" customHeight="1" x14ac:dyDescent="0.35">
      <c r="B14" s="20"/>
      <c r="C14" s="24" t="s">
        <v>14</v>
      </c>
      <c r="D14" s="28"/>
      <c r="E14" s="29"/>
      <c r="F14" s="14"/>
      <c r="G14" s="8"/>
      <c r="H14" s="13"/>
      <c r="I14" s="1"/>
      <c r="J14" s="1"/>
      <c r="K14" s="1"/>
      <c r="L14" s="1"/>
      <c r="M14" s="1"/>
    </row>
    <row r="15" spans="2:13" ht="18" customHeight="1" x14ac:dyDescent="0.35">
      <c r="B15" s="39">
        <f>(F15-G16)/F3*-1</f>
        <v>3.0266666666666657E-2</v>
      </c>
      <c r="C15" s="22" t="s">
        <v>12</v>
      </c>
      <c r="D15" s="28" t="s">
        <v>16</v>
      </c>
      <c r="E15" s="28"/>
      <c r="F15" s="14">
        <f>(((F3*15%)*(D16/360)*120)+((F3*15%)*(D16/360)*80))*-1</f>
        <v>-6.2499999999999991</v>
      </c>
      <c r="G15" s="8"/>
      <c r="H15" s="13"/>
      <c r="I15" s="1"/>
      <c r="J15" s="1"/>
      <c r="K15" s="1"/>
      <c r="L15" s="1"/>
      <c r="M15" s="1"/>
    </row>
    <row r="16" spans="2:13" ht="18" customHeight="1" x14ac:dyDescent="0.35">
      <c r="B16" s="40"/>
      <c r="C16" s="22" t="s">
        <v>15</v>
      </c>
      <c r="D16" s="30">
        <v>0.6</v>
      </c>
      <c r="E16" s="28"/>
      <c r="F16" s="14"/>
      <c r="G16" s="8">
        <f>((G3*30%)*((D16/360)*40)+(G3*14%)*(D16/360)*20)*-1</f>
        <v>-2.4666666666666668</v>
      </c>
      <c r="H16" s="13"/>
      <c r="I16" s="1"/>
      <c r="J16" s="1"/>
      <c r="K16" s="1"/>
      <c r="L16" s="1"/>
      <c r="M16" s="1"/>
    </row>
    <row r="17" spans="2:13" ht="18" customHeight="1" x14ac:dyDescent="0.35">
      <c r="B17" s="20"/>
      <c r="C17" s="45" t="s">
        <v>9</v>
      </c>
      <c r="D17" s="46"/>
      <c r="E17" s="46"/>
      <c r="F17" s="33">
        <f>SUM(F9:F16)</f>
        <v>31.25</v>
      </c>
      <c r="G17" s="33">
        <f>SUM(G9:G16)</f>
        <v>31.033333333333331</v>
      </c>
      <c r="H17" s="13"/>
      <c r="I17" s="1"/>
      <c r="J17" s="1"/>
      <c r="K17" s="1"/>
      <c r="L17" s="1"/>
      <c r="M17" s="1"/>
    </row>
    <row r="18" spans="2:13" s="5" customFormat="1" ht="22" customHeight="1" x14ac:dyDescent="0.35">
      <c r="B18" s="42" t="s">
        <v>13</v>
      </c>
      <c r="C18" s="43"/>
      <c r="D18" s="43"/>
      <c r="E18" s="43"/>
      <c r="F18" s="44"/>
      <c r="G18" s="37">
        <f>(F17-G17)/F3</f>
        <v>1.7333333333333484E-3</v>
      </c>
      <c r="H18" s="38"/>
      <c r="I18" s="2"/>
      <c r="J18" s="2"/>
      <c r="K18" s="2"/>
      <c r="L18" s="2"/>
      <c r="M18" s="2"/>
    </row>
  </sheetData>
  <sheetProtection algorithmName="SHA-512" hashValue="ccX7VHbN+cQw6U7NpThRaiA046GbdEFCEck2seRDduSc36aQYjxd7mfu6LC5URiHYH16e7xHcWL/EUuNcjCjkg==" saltValue="pF0RAuZSlygEX9/oojXiag==" spinCount="100000" sheet="1" objects="1" scenarios="1"/>
  <mergeCells count="6">
    <mergeCell ref="D2:E2"/>
    <mergeCell ref="G18:H18"/>
    <mergeCell ref="B15:B16"/>
    <mergeCell ref="B10:B12"/>
    <mergeCell ref="B18:F18"/>
    <mergeCell ref="C17:E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 30%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Sandoval</dc:creator>
  <cp:lastModifiedBy>Carlos Sandoval</cp:lastModifiedBy>
  <dcterms:created xsi:type="dcterms:W3CDTF">2019-04-25T12:11:07Z</dcterms:created>
  <dcterms:modified xsi:type="dcterms:W3CDTF">2019-04-29T13:40:08Z</dcterms:modified>
</cp:coreProperties>
</file>