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00137\Dropbox\Public\Fefara\Consultoria\web FEFARA\"/>
    </mc:Choice>
  </mc:AlternateContent>
  <bookViews>
    <workbookView xWindow="0" yWindow="0" windowWidth="19200" windowHeight="8300"/>
  </bookViews>
  <sheets>
    <sheet name="Rentabilidad sobre PVP PAM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 s="1"/>
  <c r="I16" i="1" s="1"/>
  <c r="H17" i="1"/>
  <c r="D15" i="1"/>
  <c r="D14" i="1"/>
  <c r="I17" i="1" l="1"/>
  <c r="D17" i="1"/>
  <c r="I15" i="1"/>
  <c r="D16" i="1" l="1"/>
  <c r="D18" i="1" s="1"/>
  <c r="D19" i="1" s="1"/>
  <c r="I18" i="1"/>
  <c r="I19" i="1" s="1"/>
</calcChain>
</file>

<file path=xl/sharedStrings.xml><?xml version="1.0" encoding="utf-8"?>
<sst xmlns="http://schemas.openxmlformats.org/spreadsheetml/2006/main" count="30" uniqueCount="21">
  <si>
    <t>CONCEPTOS</t>
  </si>
  <si>
    <t>PVP PAMI</t>
  </si>
  <si>
    <t>PVP Kairos</t>
  </si>
  <si>
    <t>Medicamento X</t>
  </si>
  <si>
    <t>Medicamento Y</t>
  </si>
  <si>
    <t>Costo final</t>
  </si>
  <si>
    <t xml:space="preserve">Bonificaciones </t>
  </si>
  <si>
    <t>Utilidad Bruta</t>
  </si>
  <si>
    <t>En porcentaje</t>
  </si>
  <si>
    <t>Carlos A Sandoval</t>
  </si>
  <si>
    <t>contadorsandoval@yahoo.com.ar</t>
  </si>
  <si>
    <t>Esta herramienta tiene por finalidad dar una simple y rapida respuesta, a una frecuente consulta de las farmacias</t>
  </si>
  <si>
    <t>¿Las dispensas con PVP PAMI, generan resultado positivo? ¿Cómo conocerlo al momento de realizar la operación?</t>
  </si>
  <si>
    <t>En cada operación, el margen bruto es igual a mi condicion de compra en Drogueria (en %) menos el nivel de bonificaciones que tengo asignado (en %)</t>
  </si>
  <si>
    <t>Veamos esto en numeros:</t>
  </si>
  <si>
    <t>CONSULTORIA FEFARA</t>
  </si>
  <si>
    <t>Respuesta:</t>
  </si>
  <si>
    <r>
      <rPr>
        <b/>
        <sz val="11"/>
        <color rgb="FFFF0000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se invita al usuario a ensayar alternativas con diferentes productos, colocando los valores correspondientes en las celdas pintadas de negro</t>
    </r>
  </si>
  <si>
    <t>Costo (% sobre precio Kairos)</t>
  </si>
  <si>
    <r>
      <rPr>
        <b/>
        <i/>
        <sz val="11"/>
        <color theme="1"/>
        <rFont val="Calibri"/>
        <family val="2"/>
        <scheme val="minor"/>
      </rPr>
      <t>Ej</t>
    </r>
    <r>
      <rPr>
        <sz val="11"/>
        <color theme="1"/>
        <rFont val="Calibri"/>
        <family val="2"/>
        <scheme val="minor"/>
      </rPr>
      <t xml:space="preserve">: Si compro con el 31% de margen y mi bonificacion es del 10%, el resultado bruto es igual o mayor al 21% sobre el PVP PAMI… </t>
    </r>
    <r>
      <rPr>
        <b/>
        <sz val="11"/>
        <color rgb="FFFF0000"/>
        <rFont val="Calibri"/>
        <family val="2"/>
        <scheme val="minor"/>
      </rPr>
      <t>en todos los casos</t>
    </r>
  </si>
  <si>
    <t>Menos: CCD (70% sobre Dif Precios)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</si>
</sst>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0.0%"/>
    <numFmt numFmtId="166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BE1FF"/>
        <bgColor indexed="64"/>
      </patternFill>
    </fill>
    <fill>
      <patternFill patternType="solid">
        <fgColor rgb="FF7AEA87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1" applyProtection="1">
      <protection hidden="1"/>
    </xf>
    <xf numFmtId="0" fontId="1" fillId="0" borderId="0" xfId="1"/>
    <xf numFmtId="0" fontId="2" fillId="2" borderId="3" xfId="1" applyFont="1" applyFill="1" applyBorder="1" applyAlignment="1" applyProtection="1">
      <alignment horizontal="center" vertical="center"/>
      <protection hidden="1"/>
    </xf>
    <xf numFmtId="0" fontId="2" fillId="2" borderId="4" xfId="1" applyFont="1" applyFill="1" applyBorder="1" applyAlignment="1" applyProtection="1">
      <alignment horizontal="center" vertical="center"/>
      <protection hidden="1"/>
    </xf>
    <xf numFmtId="164" fontId="3" fillId="3" borderId="5" xfId="1" applyNumberFormat="1" applyFont="1" applyFill="1" applyBorder="1" applyProtection="1">
      <protection locked="0"/>
    </xf>
    <xf numFmtId="164" fontId="3" fillId="3" borderId="6" xfId="1" applyNumberFormat="1" applyFont="1" applyFill="1" applyBorder="1" applyProtection="1">
      <protection locked="0"/>
    </xf>
    <xf numFmtId="0" fontId="1" fillId="0" borderId="7" xfId="1" applyBorder="1" applyProtection="1">
      <protection hidden="1"/>
    </xf>
    <xf numFmtId="164" fontId="1" fillId="0" borderId="8" xfId="1" applyNumberFormat="1" applyBorder="1" applyProtection="1">
      <protection hidden="1"/>
    </xf>
    <xf numFmtId="164" fontId="1" fillId="0" borderId="6" xfId="1" applyNumberFormat="1" applyBorder="1" applyProtection="1">
      <protection hidden="1"/>
    </xf>
    <xf numFmtId="0" fontId="2" fillId="0" borderId="7" xfId="1" applyFont="1" applyBorder="1" applyAlignment="1" applyProtection="1">
      <alignment horizontal="center"/>
      <protection hidden="1"/>
    </xf>
    <xf numFmtId="0" fontId="1" fillId="0" borderId="0" xfId="1" applyBorder="1" applyProtection="1"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2" xfId="1" applyFont="1" applyBorder="1" applyProtection="1">
      <protection hidden="1"/>
    </xf>
    <xf numFmtId="164" fontId="2" fillId="0" borderId="3" xfId="1" applyNumberFormat="1" applyFont="1" applyBorder="1" applyProtection="1">
      <protection hidden="1"/>
    </xf>
    <xf numFmtId="164" fontId="1" fillId="0" borderId="9" xfId="1" applyNumberFormat="1" applyBorder="1" applyProtection="1">
      <protection hidden="1"/>
    </xf>
    <xf numFmtId="2" fontId="2" fillId="0" borderId="3" xfId="1" applyNumberFormat="1" applyFont="1" applyBorder="1" applyProtection="1">
      <protection hidden="1"/>
    </xf>
    <xf numFmtId="0" fontId="1" fillId="0" borderId="0" xfId="1" applyAlignment="1" applyProtection="1">
      <alignment vertical="center"/>
      <protection hidden="1"/>
    </xf>
    <xf numFmtId="0" fontId="1" fillId="0" borderId="0" xfId="1" applyAlignment="1">
      <alignment vertical="center"/>
    </xf>
    <xf numFmtId="0" fontId="1" fillId="0" borderId="10" xfId="1" applyBorder="1" applyProtection="1">
      <protection hidden="1"/>
    </xf>
    <xf numFmtId="0" fontId="1" fillId="0" borderId="11" xfId="1" applyBorder="1" applyProtection="1">
      <protection hidden="1"/>
    </xf>
    <xf numFmtId="0" fontId="0" fillId="0" borderId="12" xfId="1" applyFont="1" applyBorder="1" applyProtection="1">
      <protection hidden="1"/>
    </xf>
    <xf numFmtId="0" fontId="1" fillId="0" borderId="13" xfId="1" applyBorder="1" applyProtection="1">
      <protection hidden="1"/>
    </xf>
    <xf numFmtId="0" fontId="2" fillId="0" borderId="12" xfId="1" applyFont="1" applyBorder="1" applyProtection="1">
      <protection hidden="1"/>
    </xf>
    <xf numFmtId="0" fontId="1" fillId="0" borderId="12" xfId="1" applyBorder="1" applyProtection="1">
      <protection hidden="1"/>
    </xf>
    <xf numFmtId="0" fontId="2" fillId="0" borderId="12" xfId="1" applyFont="1" applyBorder="1" applyAlignment="1" applyProtection="1">
      <alignment horizontal="center"/>
      <protection hidden="1"/>
    </xf>
    <xf numFmtId="0" fontId="2" fillId="0" borderId="18" xfId="1" applyFont="1" applyBorder="1" applyAlignment="1" applyProtection="1">
      <alignment horizontal="center"/>
      <protection hidden="1"/>
    </xf>
    <xf numFmtId="0" fontId="1" fillId="0" borderId="0" xfId="1" applyBorder="1" applyAlignment="1" applyProtection="1">
      <alignment vertical="center"/>
      <protection hidden="1"/>
    </xf>
    <xf numFmtId="0" fontId="1" fillId="0" borderId="13" xfId="1" applyBorder="1" applyAlignment="1" applyProtection="1">
      <alignment vertical="center"/>
      <protection hidden="1"/>
    </xf>
    <xf numFmtId="0" fontId="1" fillId="0" borderId="14" xfId="1" applyBorder="1" applyProtection="1">
      <protection hidden="1"/>
    </xf>
    <xf numFmtId="0" fontId="1" fillId="0" borderId="15" xfId="1" applyBorder="1" applyProtection="1">
      <protection hidden="1"/>
    </xf>
    <xf numFmtId="0" fontId="1" fillId="0" borderId="16" xfId="1" applyBorder="1" applyProtection="1">
      <protection hidden="1"/>
    </xf>
    <xf numFmtId="0" fontId="0" fillId="0" borderId="7" xfId="1" applyFont="1" applyBorder="1" applyProtection="1">
      <protection hidden="1"/>
    </xf>
    <xf numFmtId="0" fontId="4" fillId="4" borderId="17" xfId="1" applyFont="1" applyFill="1" applyBorder="1" applyAlignment="1" applyProtection="1">
      <alignment horizontal="center" vertical="center"/>
      <protection hidden="1"/>
    </xf>
    <xf numFmtId="0" fontId="2" fillId="2" borderId="18" xfId="1" applyFont="1" applyFill="1" applyBorder="1" applyAlignment="1" applyProtection="1">
      <alignment horizontal="center"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164" fontId="1" fillId="0" borderId="5" xfId="1" applyNumberFormat="1" applyBorder="1" applyProtection="1">
      <protection hidden="1"/>
    </xf>
    <xf numFmtId="166" fontId="1" fillId="0" borderId="19" xfId="1" applyNumberFormat="1" applyBorder="1" applyProtection="1">
      <protection hidden="1"/>
    </xf>
    <xf numFmtId="164" fontId="2" fillId="0" borderId="8" xfId="1" applyNumberFormat="1" applyFont="1" applyBorder="1" applyProtection="1">
      <protection hidden="1"/>
    </xf>
    <xf numFmtId="9" fontId="3" fillId="3" borderId="0" xfId="1" applyNumberFormat="1" applyFont="1" applyFill="1" applyBorder="1" applyAlignment="1" applyProtection="1">
      <alignment horizontal="center"/>
      <protection locked="0"/>
    </xf>
    <xf numFmtId="9" fontId="1" fillId="0" borderId="0" xfId="1" applyNumberFormat="1" applyBorder="1" applyAlignment="1" applyProtection="1">
      <alignment horizontal="center"/>
      <protection hidden="1"/>
    </xf>
    <xf numFmtId="165" fontId="11" fillId="0" borderId="0" xfId="1" applyNumberFormat="1" applyFont="1" applyBorder="1" applyAlignment="1" applyProtection="1">
      <alignment horizontal="center"/>
      <protection hidden="1"/>
    </xf>
    <xf numFmtId="165" fontId="11" fillId="0" borderId="13" xfId="1" applyNumberFormat="1" applyFont="1" applyBorder="1" applyAlignment="1" applyProtection="1">
      <alignment horizontal="center"/>
      <protection hidden="1"/>
    </xf>
    <xf numFmtId="10" fontId="3" fillId="3" borderId="0" xfId="1" applyNumberFormat="1" applyFont="1" applyFill="1" applyBorder="1" applyAlignment="1" applyProtection="1">
      <alignment horizontal="center"/>
      <protection locked="0"/>
    </xf>
    <xf numFmtId="10" fontId="10" fillId="7" borderId="0" xfId="1" applyNumberFormat="1" applyFont="1" applyFill="1" applyBorder="1" applyAlignment="1" applyProtection="1">
      <alignment horizontal="center"/>
      <protection hidden="1"/>
    </xf>
    <xf numFmtId="0" fontId="0" fillId="0" borderId="12" xfId="1" applyFont="1" applyBorder="1" applyAlignment="1" applyProtection="1">
      <alignment horizontal="left"/>
      <protection hidden="1"/>
    </xf>
    <xf numFmtId="0" fontId="0" fillId="0" borderId="0" xfId="1" applyFont="1" applyBorder="1" applyAlignment="1" applyProtection="1">
      <alignment horizontal="left"/>
      <protection hidden="1"/>
    </xf>
    <xf numFmtId="0" fontId="5" fillId="0" borderId="12" xfId="1" applyFont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horizontal="center"/>
      <protection hidden="1"/>
    </xf>
    <xf numFmtId="0" fontId="8" fillId="0" borderId="0" xfId="2" applyFont="1" applyBorder="1" applyAlignment="1" applyProtection="1">
      <alignment horizontal="center"/>
      <protection hidden="1"/>
    </xf>
    <xf numFmtId="0" fontId="0" fillId="0" borderId="12" xfId="1" applyFont="1" applyBorder="1" applyAlignment="1" applyProtection="1">
      <alignment horizontal="center" vertical="center"/>
      <protection hidden="1"/>
    </xf>
    <xf numFmtId="0" fontId="0" fillId="0" borderId="0" xfId="1" applyFont="1" applyBorder="1" applyAlignment="1" applyProtection="1">
      <alignment horizontal="center" vertical="center"/>
      <protection hidden="1"/>
    </xf>
    <xf numFmtId="0" fontId="4" fillId="5" borderId="18" xfId="1" applyFont="1" applyFill="1" applyBorder="1" applyAlignment="1" applyProtection="1">
      <alignment horizontal="center" vertical="center"/>
      <protection hidden="1"/>
    </xf>
    <xf numFmtId="0" fontId="4" fillId="5" borderId="4" xfId="1" applyFont="1" applyFill="1" applyBorder="1" applyAlignment="1" applyProtection="1">
      <alignment horizontal="center" vertical="center"/>
      <protection hidden="1"/>
    </xf>
    <xf numFmtId="0" fontId="4" fillId="6" borderId="1" xfId="1" applyFont="1" applyFill="1" applyBorder="1" applyAlignment="1" applyProtection="1">
      <alignment horizontal="center" vertical="center"/>
      <protection hidden="1"/>
    </xf>
    <xf numFmtId="0" fontId="4" fillId="6" borderId="4" xfId="1" applyFont="1" applyFill="1" applyBorder="1" applyAlignment="1" applyProtection="1">
      <alignment horizontal="center" vertical="center"/>
      <protection hidden="1"/>
    </xf>
    <xf numFmtId="0" fontId="2" fillId="2" borderId="18" xfId="1" applyFont="1" applyFill="1" applyBorder="1" applyAlignment="1" applyProtection="1">
      <alignment horizontal="center" vertical="center"/>
      <protection hidden="1"/>
    </xf>
    <xf numFmtId="0" fontId="2" fillId="2" borderId="2" xfId="1" applyFont="1" applyFill="1" applyBorder="1" applyAlignment="1" applyProtection="1">
      <alignment horizontal="center" vertical="center"/>
      <protection hidden="1"/>
    </xf>
    <xf numFmtId="165" fontId="5" fillId="2" borderId="2" xfId="1" applyNumberFormat="1" applyFont="1" applyFill="1" applyBorder="1" applyAlignment="1" applyProtection="1">
      <alignment horizontal="center" vertical="center"/>
      <protection hidden="1"/>
    </xf>
    <xf numFmtId="165" fontId="5" fillId="2" borderId="4" xfId="1" applyNumberFormat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7AEA87"/>
      <color rgb="FF8B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dorsandoval@yahoo.com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abSelected="1" workbookViewId="0">
      <selection activeCell="L1" sqref="L1"/>
    </sheetView>
  </sheetViews>
  <sheetFormatPr baseColWidth="10" defaultRowHeight="14.5" x14ac:dyDescent="0.35"/>
  <cols>
    <col min="1" max="1" width="2.6328125" style="1" customWidth="1"/>
    <col min="2" max="2" width="29.6328125" style="1" customWidth="1"/>
    <col min="3" max="3" width="7.6328125" style="1" customWidth="1"/>
    <col min="4" max="5" width="10.6328125" style="1" customWidth="1"/>
    <col min="6" max="6" width="5.6328125" style="1" customWidth="1"/>
    <col min="7" max="7" width="29.6328125" style="1" customWidth="1"/>
    <col min="8" max="8" width="7.6328125" style="1" customWidth="1"/>
    <col min="9" max="10" width="10.6328125" style="1" customWidth="1"/>
    <col min="11" max="11" width="5.6328125" style="1" customWidth="1"/>
    <col min="12" max="12" width="10.90625" style="1"/>
    <col min="13" max="16384" width="10.90625" style="2"/>
  </cols>
  <sheetData>
    <row r="1" spans="2:11" ht="15" thickBot="1" x14ac:dyDescent="0.4"/>
    <row r="2" spans="2:11" ht="25" customHeight="1" thickBot="1" x14ac:dyDescent="0.4">
      <c r="B2" s="33" t="s">
        <v>15</v>
      </c>
      <c r="C2" s="19"/>
      <c r="D2" s="19"/>
      <c r="E2" s="19"/>
      <c r="F2" s="19"/>
      <c r="G2" s="19"/>
      <c r="H2" s="19"/>
      <c r="I2" s="19"/>
      <c r="J2" s="19"/>
      <c r="K2" s="20"/>
    </row>
    <row r="3" spans="2:11" ht="18" customHeight="1" x14ac:dyDescent="0.35">
      <c r="B3" s="46" t="s">
        <v>11</v>
      </c>
      <c r="C3" s="47"/>
      <c r="D3" s="47"/>
      <c r="E3" s="47"/>
      <c r="F3" s="47"/>
      <c r="G3" s="47"/>
      <c r="H3" s="47"/>
      <c r="I3" s="47"/>
      <c r="J3" s="47"/>
      <c r="K3" s="22"/>
    </row>
    <row r="4" spans="2:11" ht="25" customHeight="1" x14ac:dyDescent="0.35">
      <c r="B4" s="48" t="s">
        <v>12</v>
      </c>
      <c r="C4" s="49"/>
      <c r="D4" s="49"/>
      <c r="E4" s="49"/>
      <c r="F4" s="49"/>
      <c r="G4" s="49"/>
      <c r="H4" s="49"/>
      <c r="I4" s="49"/>
      <c r="J4" s="49"/>
      <c r="K4" s="22"/>
    </row>
    <row r="5" spans="2:11" x14ac:dyDescent="0.35">
      <c r="B5" s="23" t="s">
        <v>16</v>
      </c>
      <c r="C5" s="11"/>
      <c r="D5" s="11"/>
      <c r="E5" s="11"/>
      <c r="F5" s="11"/>
      <c r="G5" s="11"/>
      <c r="H5" s="11"/>
      <c r="I5" s="11"/>
      <c r="J5" s="11"/>
      <c r="K5" s="22"/>
    </row>
    <row r="6" spans="2:11" x14ac:dyDescent="0.35">
      <c r="B6" s="21" t="s">
        <v>13</v>
      </c>
      <c r="C6" s="11"/>
      <c r="D6" s="11"/>
      <c r="E6" s="11"/>
      <c r="F6" s="11"/>
      <c r="G6" s="11"/>
      <c r="H6" s="11"/>
      <c r="I6" s="11"/>
      <c r="J6" s="11"/>
      <c r="K6" s="22"/>
    </row>
    <row r="7" spans="2:11" ht="5" customHeight="1" x14ac:dyDescent="0.35">
      <c r="B7" s="24"/>
      <c r="C7" s="11"/>
      <c r="D7" s="11"/>
      <c r="E7" s="11"/>
      <c r="F7" s="11"/>
      <c r="G7" s="11"/>
      <c r="H7" s="11"/>
      <c r="I7" s="11"/>
      <c r="J7" s="11"/>
      <c r="K7" s="22"/>
    </row>
    <row r="8" spans="2:11" x14ac:dyDescent="0.35">
      <c r="B8" s="46" t="s">
        <v>19</v>
      </c>
      <c r="C8" s="47"/>
      <c r="D8" s="47"/>
      <c r="E8" s="47"/>
      <c r="F8" s="47"/>
      <c r="G8" s="47"/>
      <c r="H8" s="47"/>
      <c r="I8" s="47"/>
      <c r="J8" s="47"/>
      <c r="K8" s="22"/>
    </row>
    <row r="9" spans="2:11" ht="5" customHeight="1" x14ac:dyDescent="0.35">
      <c r="B9" s="21"/>
      <c r="C9" s="11"/>
      <c r="D9" s="11"/>
      <c r="E9" s="11"/>
      <c r="F9" s="11"/>
      <c r="G9" s="11"/>
      <c r="H9" s="11"/>
      <c r="I9" s="11"/>
      <c r="J9" s="11"/>
      <c r="K9" s="22"/>
    </row>
    <row r="10" spans="2:11" x14ac:dyDescent="0.35">
      <c r="B10" s="21" t="s">
        <v>14</v>
      </c>
      <c r="C10" s="11"/>
      <c r="D10" s="11"/>
      <c r="E10" s="11"/>
      <c r="F10" s="11"/>
      <c r="G10" s="11"/>
      <c r="H10" s="11"/>
      <c r="I10" s="11"/>
      <c r="J10" s="11"/>
      <c r="K10" s="22"/>
    </row>
    <row r="11" spans="2:11" ht="5" customHeight="1" x14ac:dyDescent="0.35">
      <c r="B11" s="24"/>
      <c r="C11" s="11"/>
      <c r="D11" s="11"/>
      <c r="E11" s="11"/>
      <c r="F11" s="11"/>
      <c r="G11" s="11"/>
      <c r="H11" s="11"/>
      <c r="I11" s="11"/>
      <c r="J11" s="11"/>
      <c r="K11" s="22"/>
    </row>
    <row r="12" spans="2:11" ht="25" customHeight="1" x14ac:dyDescent="0.35">
      <c r="B12" s="34" t="s">
        <v>0</v>
      </c>
      <c r="C12" s="35"/>
      <c r="D12" s="3" t="s">
        <v>1</v>
      </c>
      <c r="E12" s="4" t="s">
        <v>2</v>
      </c>
      <c r="F12" s="11"/>
      <c r="G12" s="36" t="s">
        <v>0</v>
      </c>
      <c r="H12" s="35"/>
      <c r="I12" s="3" t="s">
        <v>1</v>
      </c>
      <c r="J12" s="4" t="s">
        <v>2</v>
      </c>
      <c r="K12" s="22"/>
    </row>
    <row r="13" spans="2:11" ht="18" customHeight="1" x14ac:dyDescent="0.35">
      <c r="B13" s="54" t="s">
        <v>3</v>
      </c>
      <c r="C13" s="55"/>
      <c r="D13" s="5">
        <v>100</v>
      </c>
      <c r="E13" s="6">
        <v>125</v>
      </c>
      <c r="F13" s="42"/>
      <c r="G13" s="56" t="s">
        <v>4</v>
      </c>
      <c r="H13" s="57"/>
      <c r="I13" s="5">
        <v>2000</v>
      </c>
      <c r="J13" s="6">
        <v>3000</v>
      </c>
      <c r="K13" s="43"/>
    </row>
    <row r="14" spans="2:11" ht="18" customHeight="1" x14ac:dyDescent="0.35">
      <c r="B14" s="21" t="s">
        <v>18</v>
      </c>
      <c r="C14" s="44">
        <v>0.7</v>
      </c>
      <c r="D14" s="37">
        <f>E13*C14</f>
        <v>87.5</v>
      </c>
      <c r="E14" s="9"/>
      <c r="F14" s="11"/>
      <c r="G14" s="32" t="s">
        <v>18</v>
      </c>
      <c r="H14" s="45">
        <f>C14</f>
        <v>0.7</v>
      </c>
      <c r="I14" s="37">
        <f>H14*J13</f>
        <v>2100</v>
      </c>
      <c r="J14" s="9"/>
      <c r="K14" s="22"/>
    </row>
    <row r="15" spans="2:11" ht="18" customHeight="1" x14ac:dyDescent="0.35">
      <c r="B15" s="21" t="s">
        <v>20</v>
      </c>
      <c r="C15" s="11"/>
      <c r="D15" s="38">
        <f>(E13-D13)*70%*-1</f>
        <v>-17.5</v>
      </c>
      <c r="E15" s="9"/>
      <c r="F15" s="11"/>
      <c r="G15" s="32" t="s">
        <v>20</v>
      </c>
      <c r="H15" s="11"/>
      <c r="I15" s="38">
        <f>(J13-I13)*70%*-1</f>
        <v>-700</v>
      </c>
      <c r="J15" s="9"/>
      <c r="K15" s="22"/>
    </row>
    <row r="16" spans="2:11" ht="18" customHeight="1" x14ac:dyDescent="0.35">
      <c r="B16" s="25" t="s">
        <v>5</v>
      </c>
      <c r="C16" s="11"/>
      <c r="D16" s="39">
        <f>D14+D15</f>
        <v>70</v>
      </c>
      <c r="E16" s="9"/>
      <c r="F16" s="11"/>
      <c r="G16" s="10" t="s">
        <v>5</v>
      </c>
      <c r="H16" s="11"/>
      <c r="I16" s="39">
        <f>SUM(I14:I15)</f>
        <v>1400</v>
      </c>
      <c r="J16" s="9"/>
      <c r="K16" s="22"/>
    </row>
    <row r="17" spans="1:12" ht="18" customHeight="1" x14ac:dyDescent="0.35">
      <c r="B17" s="24" t="s">
        <v>6</v>
      </c>
      <c r="C17" s="40">
        <v>0.1</v>
      </c>
      <c r="D17" s="8">
        <f>C17*D13</f>
        <v>10</v>
      </c>
      <c r="E17" s="9"/>
      <c r="F17" s="11"/>
      <c r="G17" s="7" t="s">
        <v>6</v>
      </c>
      <c r="H17" s="41">
        <f>C17</f>
        <v>0.1</v>
      </c>
      <c r="I17" s="8">
        <f>H17*I13</f>
        <v>200</v>
      </c>
      <c r="J17" s="9"/>
      <c r="K17" s="22"/>
    </row>
    <row r="18" spans="1:12" ht="18" customHeight="1" x14ac:dyDescent="0.35">
      <c r="B18" s="26" t="s">
        <v>7</v>
      </c>
      <c r="C18" s="13"/>
      <c r="D18" s="14">
        <f>D13-D16-D17</f>
        <v>20</v>
      </c>
      <c r="E18" s="15"/>
      <c r="F18" s="11"/>
      <c r="G18" s="12" t="s">
        <v>7</v>
      </c>
      <c r="H18" s="13"/>
      <c r="I18" s="16">
        <f>I13-I16-I17</f>
        <v>400</v>
      </c>
      <c r="J18" s="15"/>
      <c r="K18" s="22"/>
    </row>
    <row r="19" spans="1:12" s="18" customFormat="1" ht="18" customHeight="1" x14ac:dyDescent="0.35">
      <c r="A19" s="17"/>
      <c r="B19" s="58" t="s">
        <v>8</v>
      </c>
      <c r="C19" s="59"/>
      <c r="D19" s="60">
        <f>D18/D13</f>
        <v>0.2</v>
      </c>
      <c r="E19" s="61"/>
      <c r="F19" s="27"/>
      <c r="G19" s="62" t="s">
        <v>8</v>
      </c>
      <c r="H19" s="59"/>
      <c r="I19" s="60">
        <f>I18/I13</f>
        <v>0.2</v>
      </c>
      <c r="J19" s="61"/>
      <c r="K19" s="28"/>
      <c r="L19" s="17"/>
    </row>
    <row r="20" spans="1:12" ht="5" customHeight="1" x14ac:dyDescent="0.35">
      <c r="B20" s="24"/>
      <c r="C20" s="11"/>
      <c r="D20" s="11"/>
      <c r="E20" s="11"/>
      <c r="F20" s="11"/>
      <c r="G20" s="11"/>
      <c r="H20" s="11"/>
      <c r="I20" s="11"/>
      <c r="J20" s="11"/>
      <c r="K20" s="22"/>
    </row>
    <row r="21" spans="1:12" s="18" customFormat="1" ht="18" customHeight="1" x14ac:dyDescent="0.35">
      <c r="A21" s="17"/>
      <c r="B21" s="52" t="s">
        <v>17</v>
      </c>
      <c r="C21" s="53"/>
      <c r="D21" s="53"/>
      <c r="E21" s="53"/>
      <c r="F21" s="53"/>
      <c r="G21" s="53"/>
      <c r="H21" s="53"/>
      <c r="I21" s="53"/>
      <c r="J21" s="53"/>
      <c r="K21" s="28"/>
      <c r="L21" s="17"/>
    </row>
    <row r="22" spans="1:12" ht="18" customHeight="1" x14ac:dyDescent="0.35">
      <c r="B22" s="24"/>
      <c r="C22" s="11"/>
      <c r="D22" s="11"/>
      <c r="E22" s="11"/>
      <c r="F22" s="11"/>
      <c r="G22" s="11"/>
      <c r="H22" s="50" t="s">
        <v>9</v>
      </c>
      <c r="I22" s="50"/>
      <c r="J22" s="50"/>
      <c r="K22" s="22"/>
    </row>
    <row r="23" spans="1:12" ht="13" customHeight="1" x14ac:dyDescent="0.35">
      <c r="B23" s="24"/>
      <c r="C23" s="11"/>
      <c r="D23" s="11"/>
      <c r="E23" s="11"/>
      <c r="F23" s="11"/>
      <c r="G23" s="11"/>
      <c r="H23" s="51" t="s">
        <v>10</v>
      </c>
      <c r="I23" s="51"/>
      <c r="J23" s="51"/>
      <c r="K23" s="22"/>
    </row>
    <row r="24" spans="1:12" ht="5" customHeight="1" thickBot="1" x14ac:dyDescent="0.4">
      <c r="B24" s="29"/>
      <c r="C24" s="30"/>
      <c r="D24" s="30"/>
      <c r="E24" s="30"/>
      <c r="F24" s="30"/>
      <c r="G24" s="30"/>
      <c r="H24" s="30"/>
      <c r="I24" s="30"/>
      <c r="J24" s="30"/>
      <c r="K24" s="31"/>
    </row>
    <row r="25" spans="1:12" ht="18" customHeight="1" x14ac:dyDescent="0.35"/>
    <row r="26" spans="1:12" ht="18" customHeight="1" x14ac:dyDescent="0.35"/>
    <row r="27" spans="1:12" ht="18" customHeight="1" x14ac:dyDescent="0.35"/>
    <row r="28" spans="1:12" ht="18" customHeight="1" x14ac:dyDescent="0.35"/>
  </sheetData>
  <sheetProtection algorithmName="SHA-512" hashValue="CG0+TkMsf5ML5cqdFapnHBgkCeqZvYOA0syUlt5EBJW8tBpbtGuMzSdpsWvc1VnkN5jNVxY0/cS0jzMiwbVTTg==" saltValue="Ng6w5XHI6xQmDtv44vALRA==" spinCount="100000" sheet="1" objects="1" scenarios="1"/>
  <mergeCells count="12">
    <mergeCell ref="B3:J3"/>
    <mergeCell ref="B4:J4"/>
    <mergeCell ref="H22:J22"/>
    <mergeCell ref="H23:J23"/>
    <mergeCell ref="B8:J8"/>
    <mergeCell ref="B21:J21"/>
    <mergeCell ref="B13:C13"/>
    <mergeCell ref="G13:H13"/>
    <mergeCell ref="B19:C19"/>
    <mergeCell ref="D19:E19"/>
    <mergeCell ref="G19:H19"/>
    <mergeCell ref="I19:J19"/>
  </mergeCells>
  <hyperlinks>
    <hyperlink ref="H23" r:id="rId1"/>
  </hyperlinks>
  <pageMargins left="0.82" right="0.32" top="1.2" bottom="0.3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Rentabilidad sobre PVP PAMI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Sandoval</dc:creator>
  <cp:lastModifiedBy>Carlos Sandoval</cp:lastModifiedBy>
  <cp:lastPrinted>2019-04-11T17:22:58Z</cp:lastPrinted>
  <dcterms:created xsi:type="dcterms:W3CDTF">2019-04-05T12:50:27Z</dcterms:created>
  <dcterms:modified xsi:type="dcterms:W3CDTF">2019-05-02T18:42:06Z</dcterms:modified>
</cp:coreProperties>
</file>