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00137\Desktop\"/>
    </mc:Choice>
  </mc:AlternateContent>
  <bookViews>
    <workbookView xWindow="0" yWindow="0" windowWidth="19200" windowHeight="8300"/>
  </bookViews>
  <sheets>
    <sheet name="Datos" sheetId="1" r:id="rId1"/>
    <sheet name="Gráfico 15 dias" sheetId="5" r:id="rId2"/>
    <sheet name="FF 15 dias" sheetId="2" state="hidden" r:id="rId3"/>
    <sheet name="Gráfico 21 dias" sheetId="6" r:id="rId4"/>
    <sheet name="FF 21 dias" sheetId="4" state="hidden" r:id="rId5"/>
  </sheets>
  <definedNames>
    <definedName name="DATOS_MES">"ETIQUETA"</definedName>
    <definedName name="xx" localSheetId="2">#REF!</definedName>
    <definedName name="xx" localSheetId="4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E30" i="1"/>
  <c r="E32" i="1"/>
  <c r="D23" i="1"/>
  <c r="E34" i="1" s="1"/>
  <c r="D34" i="1" s="1"/>
  <c r="E33" i="1" l="1"/>
  <c r="D33" i="1" s="1"/>
  <c r="F36" i="1" s="1"/>
  <c r="F37" i="1"/>
  <c r="B10" i="4"/>
  <c r="B9" i="4"/>
  <c r="C4" i="4"/>
  <c r="C2" i="4"/>
  <c r="E27" i="1"/>
  <c r="C9" i="2" s="1"/>
  <c r="J22" i="2" s="1"/>
  <c r="C11" i="4"/>
  <c r="C14" i="4" l="1"/>
  <c r="C9" i="4"/>
  <c r="J85" i="4" s="1"/>
  <c r="J134" i="4" l="1"/>
  <c r="J78" i="4"/>
  <c r="J29" i="4"/>
  <c r="J71" i="4"/>
  <c r="J57" i="4"/>
  <c r="J43" i="4"/>
  <c r="J36" i="4"/>
  <c r="J64" i="4"/>
  <c r="J106" i="4"/>
  <c r="J99" i="4"/>
  <c r="J120" i="4"/>
  <c r="J92" i="4"/>
  <c r="J113" i="4"/>
  <c r="J50" i="4"/>
  <c r="J127" i="4"/>
  <c r="B6" i="4"/>
  <c r="E25" i="1"/>
  <c r="C7" i="4" s="1"/>
  <c r="F133" i="4" l="1"/>
  <c r="F87" i="4"/>
  <c r="F84" i="4"/>
  <c r="F2" i="4"/>
  <c r="K2" i="4" s="1"/>
  <c r="F40" i="4"/>
  <c r="F12" i="4"/>
  <c r="F35" i="4"/>
  <c r="F98" i="4"/>
  <c r="F91" i="4"/>
  <c r="F5" i="4"/>
  <c r="F101" i="4"/>
  <c r="F135" i="4"/>
  <c r="F94" i="4"/>
  <c r="F125" i="4"/>
  <c r="F76" i="4"/>
  <c r="F34" i="4"/>
  <c r="F93" i="4"/>
  <c r="F44" i="4"/>
  <c r="F70" i="4"/>
  <c r="F128" i="4"/>
  <c r="F81" i="4"/>
  <c r="F36" i="4"/>
  <c r="F85" i="4"/>
  <c r="F15" i="4"/>
  <c r="F25" i="4"/>
  <c r="F109" i="4"/>
  <c r="F51" i="4"/>
  <c r="F16" i="4"/>
  <c r="F83" i="4"/>
  <c r="F41" i="4"/>
  <c r="F97" i="4"/>
  <c r="F58" i="4"/>
  <c r="F27" i="4"/>
  <c r="F73" i="4"/>
  <c r="F39" i="4"/>
  <c r="F88" i="4"/>
  <c r="F21" i="4"/>
  <c r="F29" i="4"/>
  <c r="F75" i="4"/>
  <c r="F113" i="4"/>
  <c r="F123" i="4"/>
  <c r="F45" i="4"/>
  <c r="F46" i="4"/>
  <c r="F82" i="4"/>
  <c r="F31" i="4"/>
  <c r="F62" i="4"/>
  <c r="F14" i="4"/>
  <c r="F59" i="4"/>
  <c r="F13" i="4"/>
  <c r="F129" i="4"/>
  <c r="F42" i="4"/>
  <c r="F96" i="4"/>
  <c r="F30" i="4"/>
  <c r="F20" i="4"/>
  <c r="F121" i="4"/>
  <c r="F78" i="4"/>
  <c r="F22" i="4"/>
  <c r="F53" i="4"/>
  <c r="F89" i="4"/>
  <c r="F19" i="4"/>
  <c r="F103" i="4"/>
  <c r="F52" i="4"/>
  <c r="F100" i="4"/>
  <c r="F120" i="4"/>
  <c r="F72" i="4"/>
  <c r="F38" i="4"/>
  <c r="F80" i="4"/>
  <c r="F108" i="4"/>
  <c r="F43" i="4"/>
  <c r="F95" i="4"/>
  <c r="F24" i="4"/>
  <c r="F105" i="4"/>
  <c r="F116" i="4"/>
  <c r="F118" i="4"/>
  <c r="F26" i="4"/>
  <c r="F110" i="4"/>
  <c r="F66" i="4"/>
  <c r="F117" i="4"/>
  <c r="F79" i="4"/>
  <c r="F104" i="4"/>
  <c r="F115" i="4"/>
  <c r="F119" i="4"/>
  <c r="F112" i="4"/>
  <c r="F50" i="4"/>
  <c r="F18" i="4"/>
  <c r="F65" i="4"/>
  <c r="F74" i="4"/>
  <c r="F71" i="4"/>
  <c r="F106" i="4"/>
  <c r="F8" i="4"/>
  <c r="F48" i="4"/>
  <c r="F134" i="4"/>
  <c r="F124" i="4"/>
  <c r="F127" i="4"/>
  <c r="F86" i="4"/>
  <c r="F49" i="4"/>
  <c r="F107" i="4"/>
  <c r="F17" i="4"/>
  <c r="F4" i="4"/>
  <c r="F57" i="4"/>
  <c r="F122" i="4"/>
  <c r="F132" i="4"/>
  <c r="F47" i="4"/>
  <c r="F92" i="4"/>
  <c r="F33" i="4"/>
  <c r="F55" i="4"/>
  <c r="F11" i="4"/>
  <c r="F131" i="4"/>
  <c r="F130" i="4"/>
  <c r="F3" i="4"/>
  <c r="K3" i="4" s="1"/>
  <c r="K4" i="4" s="1"/>
  <c r="K5" i="4" s="1"/>
  <c r="K6" i="4" s="1"/>
  <c r="F56" i="4"/>
  <c r="F111" i="4"/>
  <c r="F28" i="4"/>
  <c r="F7" i="4"/>
  <c r="F126" i="4"/>
  <c r="F60" i="4"/>
  <c r="F10" i="4"/>
  <c r="F54" i="4"/>
  <c r="F99" i="4"/>
  <c r="F9" i="4"/>
  <c r="F67" i="4"/>
  <c r="F23" i="4"/>
  <c r="F6" i="4"/>
  <c r="F114" i="4"/>
  <c r="F68" i="4"/>
  <c r="F64" i="4"/>
  <c r="F102" i="4"/>
  <c r="F77" i="4"/>
  <c r="F69" i="4"/>
  <c r="F90" i="4"/>
  <c r="F37" i="4"/>
  <c r="F63" i="4"/>
  <c r="F32" i="4"/>
  <c r="F136" i="4"/>
  <c r="F61" i="4"/>
  <c r="C15" i="4"/>
  <c r="B15" i="4"/>
  <c r="D20" i="1"/>
  <c r="G98" i="4" l="1"/>
  <c r="G128" i="4"/>
  <c r="G83" i="4"/>
  <c r="G53" i="4"/>
  <c r="G38" i="4"/>
  <c r="G23" i="4"/>
  <c r="G113" i="4"/>
  <c r="G68" i="4"/>
  <c r="K7" i="4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B3" i="2"/>
  <c r="B3" i="4"/>
  <c r="B10" i="2"/>
  <c r="B9" i="2"/>
  <c r="B6" i="2"/>
  <c r="C2" i="2"/>
  <c r="F38" i="1"/>
  <c r="C4" i="2"/>
  <c r="J120" i="2" l="1"/>
  <c r="J36" i="2"/>
  <c r="J92" i="2"/>
  <c r="J43" i="2"/>
  <c r="J99" i="2"/>
  <c r="J50" i="2"/>
  <c r="J106" i="2"/>
  <c r="J64" i="2"/>
  <c r="J57" i="2"/>
  <c r="J113" i="2"/>
  <c r="J71" i="2"/>
  <c r="J127" i="2"/>
  <c r="J78" i="2"/>
  <c r="J134" i="2"/>
  <c r="J29" i="2"/>
  <c r="J85" i="2"/>
  <c r="C16" i="4"/>
  <c r="C15" i="2"/>
  <c r="C7" i="2"/>
  <c r="F110" i="2" s="1"/>
  <c r="H71" i="4" l="1"/>
  <c r="H116" i="4"/>
  <c r="H131" i="4"/>
  <c r="H101" i="4"/>
  <c r="H86" i="4"/>
  <c r="H56" i="4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F120" i="2"/>
  <c r="F118" i="2"/>
  <c r="F125" i="2"/>
  <c r="F127" i="2"/>
  <c r="F98" i="2"/>
  <c r="F108" i="2"/>
  <c r="F112" i="2"/>
  <c r="F106" i="2"/>
  <c r="F116" i="2"/>
  <c r="F132" i="2"/>
  <c r="F129" i="2"/>
  <c r="F99" i="2"/>
  <c r="F133" i="2"/>
  <c r="F114" i="2"/>
  <c r="F126" i="2"/>
  <c r="F122" i="2"/>
  <c r="F134" i="2"/>
  <c r="F103" i="2"/>
  <c r="F104" i="2"/>
  <c r="F111" i="2"/>
  <c r="F97" i="2"/>
  <c r="F101" i="2"/>
  <c r="F130" i="2"/>
  <c r="F105" i="2"/>
  <c r="F107" i="2"/>
  <c r="F117" i="2"/>
  <c r="C11" i="2"/>
  <c r="C14" i="2"/>
  <c r="G23" i="2" s="1"/>
  <c r="F123" i="2"/>
  <c r="F131" i="2"/>
  <c r="F135" i="2"/>
  <c r="F119" i="2"/>
  <c r="F100" i="2"/>
  <c r="F121" i="2"/>
  <c r="F109" i="2"/>
  <c r="F124" i="2"/>
  <c r="F2" i="2"/>
  <c r="K2" i="2" s="1"/>
  <c r="F136" i="2"/>
  <c r="F128" i="2"/>
  <c r="F102" i="2"/>
  <c r="F113" i="2"/>
  <c r="F115" i="2"/>
  <c r="F72" i="2"/>
  <c r="I136" i="4" l="1"/>
  <c r="I91" i="4"/>
  <c r="I121" i="4"/>
  <c r="I106" i="4"/>
  <c r="I76" i="4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B16" i="2"/>
  <c r="B16" i="4"/>
  <c r="I106" i="2"/>
  <c r="I76" i="2"/>
  <c r="H56" i="2"/>
  <c r="H131" i="2"/>
  <c r="I121" i="2"/>
  <c r="I136" i="2"/>
  <c r="I91" i="2"/>
  <c r="B15" i="2"/>
  <c r="G113" i="2"/>
  <c r="G83" i="2"/>
  <c r="G98" i="2"/>
  <c r="G68" i="2"/>
  <c r="G128" i="2"/>
  <c r="G53" i="2"/>
  <c r="H86" i="2"/>
  <c r="H101" i="2"/>
  <c r="H116" i="2"/>
  <c r="H71" i="2"/>
  <c r="G38" i="2"/>
  <c r="F91" i="2"/>
  <c r="F63" i="2"/>
  <c r="F28" i="2"/>
  <c r="F53" i="2"/>
  <c r="F86" i="2"/>
  <c r="F65" i="2"/>
  <c r="F5" i="2"/>
  <c r="F34" i="2"/>
  <c r="F50" i="2"/>
  <c r="F69" i="2"/>
  <c r="F89" i="2"/>
  <c r="F66" i="2"/>
  <c r="F8" i="2"/>
  <c r="F57" i="2"/>
  <c r="F90" i="2"/>
  <c r="F36" i="2"/>
  <c r="F13" i="2"/>
  <c r="F23" i="2"/>
  <c r="F87" i="2"/>
  <c r="F26" i="2"/>
  <c r="F43" i="2"/>
  <c r="F76" i="2"/>
  <c r="F85" i="2"/>
  <c r="F14" i="2"/>
  <c r="F88" i="2"/>
  <c r="F73" i="2"/>
  <c r="F19" i="2"/>
  <c r="F52" i="2"/>
  <c r="F22" i="2"/>
  <c r="F31" i="2"/>
  <c r="F9" i="2"/>
  <c r="F42" i="2"/>
  <c r="F59" i="2"/>
  <c r="F92" i="2"/>
  <c r="F7" i="2"/>
  <c r="F24" i="2"/>
  <c r="F94" i="2"/>
  <c r="F70" i="2"/>
  <c r="F25" i="2"/>
  <c r="F15" i="2"/>
  <c r="F78" i="2"/>
  <c r="F41" i="2"/>
  <c r="F93" i="2"/>
  <c r="F10" i="2"/>
  <c r="F60" i="2"/>
  <c r="F77" i="2"/>
  <c r="F80" i="2"/>
  <c r="F35" i="2"/>
  <c r="F38" i="2"/>
  <c r="F17" i="2"/>
  <c r="F67" i="2"/>
  <c r="F32" i="2"/>
  <c r="F51" i="2"/>
  <c r="F84" i="2"/>
  <c r="F46" i="2"/>
  <c r="F47" i="2"/>
  <c r="F33" i="2"/>
  <c r="F74" i="2"/>
  <c r="F83" i="2"/>
  <c r="F21" i="2"/>
  <c r="F30" i="2"/>
  <c r="F40" i="2"/>
  <c r="F96" i="2"/>
  <c r="F45" i="2"/>
  <c r="F56" i="2"/>
  <c r="F11" i="2"/>
  <c r="F71" i="2"/>
  <c r="F44" i="2"/>
  <c r="F61" i="2"/>
  <c r="F64" i="2"/>
  <c r="F20" i="2"/>
  <c r="F79" i="2"/>
  <c r="F27" i="2"/>
  <c r="F3" i="2"/>
  <c r="K3" i="2" s="1"/>
  <c r="F81" i="2"/>
  <c r="F68" i="2"/>
  <c r="F39" i="2"/>
  <c r="F58" i="2"/>
  <c r="F12" i="2"/>
  <c r="F16" i="2"/>
  <c r="F95" i="2"/>
  <c r="F4" i="2"/>
  <c r="F18" i="2"/>
  <c r="F75" i="2"/>
  <c r="F37" i="2"/>
  <c r="F62" i="2"/>
  <c r="F55" i="2"/>
  <c r="F49" i="2"/>
  <c r="F82" i="2"/>
  <c r="F6" i="2"/>
  <c r="F29" i="2"/>
  <c r="F54" i="2"/>
  <c r="F48" i="2"/>
  <c r="K4" i="2" l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</calcChain>
</file>

<file path=xl/sharedStrings.xml><?xml version="1.0" encoding="utf-8"?>
<sst xmlns="http://schemas.openxmlformats.org/spreadsheetml/2006/main" count="92" uniqueCount="50">
  <si>
    <t>Dia</t>
  </si>
  <si>
    <t>Efvo</t>
  </si>
  <si>
    <t>Reposic</t>
  </si>
  <si>
    <t>CAJA</t>
  </si>
  <si>
    <t>CCD</t>
  </si>
  <si>
    <t>Semanal</t>
  </si>
  <si>
    <t>Brecha PVP</t>
  </si>
  <si>
    <t>Cobertura PAMI</t>
  </si>
  <si>
    <t>Efectivo diario mostrador</t>
  </si>
  <si>
    <t>Reposicion Medic (margen drogueria)</t>
  </si>
  <si>
    <t>Pagos</t>
  </si>
  <si>
    <t>Anticipo 70%</t>
  </si>
  <si>
    <t>CONCEPTOS</t>
  </si>
  <si>
    <t>Bonificaciones</t>
  </si>
  <si>
    <t>7 dias</t>
  </si>
  <si>
    <t>40 dias</t>
  </si>
  <si>
    <t>PVP PAMI</t>
  </si>
  <si>
    <t>Montos</t>
  </si>
  <si>
    <t>Tiempo</t>
  </si>
  <si>
    <t>Ventas PVP  Kairos - quincenal</t>
  </si>
  <si>
    <t>Ventas PVP  PAMI - quincenal</t>
  </si>
  <si>
    <t>AFILIADO</t>
  </si>
  <si>
    <t>BONIFICACIONES</t>
  </si>
  <si>
    <t>semanal</t>
  </si>
  <si>
    <t>Quincenal</t>
  </si>
  <si>
    <t>Diario</t>
  </si>
  <si>
    <t>Pago de las dispensas</t>
  </si>
  <si>
    <t>PAMI</t>
  </si>
  <si>
    <t>Plazo: semana de compra y 15 dias</t>
  </si>
  <si>
    <t>Ventas PVP  Kairos - Facturacion de un periodo</t>
  </si>
  <si>
    <t>Ventas PVP  PAMI - Facturacion del mismo periodo</t>
  </si>
  <si>
    <t>Efectivo mostrador (Total afiliado dividido 15 dias)</t>
  </si>
  <si>
    <t>Cobertura PAMI (A cargo)</t>
  </si>
  <si>
    <t>Reposicion Medicamentos (Margen Drogueria)</t>
  </si>
  <si>
    <t>CONSULTORIA FEFARA</t>
  </si>
  <si>
    <t>DATOS</t>
  </si>
  <si>
    <t>NOTA: con fines ilustrativos se han colocado valores a la matriz. Para trabajar sobre la realidad de cada farmacia, resultara conveniente:</t>
  </si>
  <si>
    <t>contadorsandoval@yahoo.com.ar</t>
  </si>
  <si>
    <t>carlos.sandoval@fefara.org.ar</t>
  </si>
  <si>
    <t>b) Luego ver en la hoja "Flujo de Fondos" las posiciones diarias de caja, generadas por los ingresos de pagos y egresos para reposicion de stock</t>
  </si>
  <si>
    <t>a) Personalizar la misma, colocando los valores correspondientes en las celdas pintadas de negro (las restantes estan bloqueadas)</t>
  </si>
  <si>
    <r>
      <rPr>
        <b/>
        <sz val="11"/>
        <rFont val="Arial"/>
        <family val="2"/>
      </rPr>
      <t xml:space="preserve">"No atiendo PAMI, porque no tengo espalda para financiarlo", </t>
    </r>
    <r>
      <rPr>
        <sz val="11"/>
        <rFont val="Arial"/>
        <family val="2"/>
      </rPr>
      <t xml:space="preserve">es una frase que muchas veces se escucha, especialmente cuando uno trata con </t>
    </r>
  </si>
  <si>
    <t>las farmacias que menos facturan.</t>
  </si>
  <si>
    <t xml:space="preserve">Y siendo que el principal problema de éstas (a mi juicio) se encuentra en el insuficiente volumen de trabajo, me pareció oportuno hacer un aporte </t>
  </si>
  <si>
    <t>para que cada una pueda determinar con bases sólidas, la conveniencia o inconveniencia financiera de atender el nuevo Convenio PAMI</t>
  </si>
  <si>
    <t xml:space="preserve">La matriz presenta ante cada usuario el flujo financiero (+ / -) que se genera, considerando el ingreso de los pagos versus los egresos para reposicion </t>
  </si>
  <si>
    <t>de los medicamentos dispensados, reemplazando los "me parece" o "me dijeron" por datos sólidos a la hora de la toma de decisiones.</t>
  </si>
  <si>
    <r>
      <rPr>
        <sz val="11"/>
        <rFont val="Arial"/>
        <family val="2"/>
      </rPr>
      <t xml:space="preserve">Quedando como siempre a disposicion para compartir opiniones o responder consultas, van mis cordiales saludos  </t>
    </r>
    <r>
      <rPr>
        <sz val="10"/>
        <rFont val="Arial"/>
        <family val="2"/>
      </rPr>
      <t xml:space="preserve">                         Carlos A Sandoval</t>
    </r>
  </si>
  <si>
    <t xml:space="preserve">    Se exhiben los resultados para dos condiciones de pago a Drogueria: semana de compra y 15 dias / semana de compra y 21 dias</t>
  </si>
  <si>
    <t>Segundo pago (30%)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</si>
</sst>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0.0%"/>
    <numFmt numFmtId="166" formatCode="#,##0.0_ ;[Red]\-#,##0.0\ "/>
    <numFmt numFmtId="167" formatCode="#,##0.00_ ;[Red]\-#,##0.00\ "/>
  </numFmts>
  <fonts count="15" x14ac:knownFonts="1">
    <font>
      <sz val="12"/>
      <name val="Arial"/>
    </font>
    <font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u/>
      <sz val="9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50">
    <xf numFmtId="0" fontId="0" fillId="0" borderId="0" xfId="0"/>
    <xf numFmtId="0" fontId="1" fillId="2" borderId="4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1" fillId="2" borderId="8" xfId="0" applyFont="1" applyFill="1" applyBorder="1" applyAlignment="1" applyProtection="1">
      <alignment horizontal="center"/>
      <protection hidden="1"/>
    </xf>
    <xf numFmtId="164" fontId="1" fillId="3" borderId="0" xfId="0" applyNumberFormat="1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165" fontId="1" fillId="0" borderId="7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/>
    <xf numFmtId="0" fontId="1" fillId="2" borderId="12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164" fontId="1" fillId="3" borderId="0" xfId="0" applyNumberFormat="1" applyFont="1" applyFill="1" applyProtection="1"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3" fontId="1" fillId="3" borderId="0" xfId="0" applyNumberFormat="1" applyFont="1" applyFill="1" applyBorder="1" applyProtection="1">
      <protection hidden="1"/>
    </xf>
    <xf numFmtId="164" fontId="2" fillId="3" borderId="0" xfId="0" applyNumberFormat="1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3" borderId="0" xfId="0" applyFont="1" applyFill="1" applyBorder="1" applyAlignment="1" applyProtection="1">
      <alignment vertical="center" wrapText="1"/>
      <protection hidden="1"/>
    </xf>
    <xf numFmtId="164" fontId="5" fillId="3" borderId="0" xfId="0" applyNumberFormat="1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3" fontId="3" fillId="3" borderId="0" xfId="0" applyNumberFormat="1" applyFont="1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164" fontId="4" fillId="3" borderId="0" xfId="0" applyNumberFormat="1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1" fillId="3" borderId="8" xfId="0" applyFont="1" applyFill="1" applyBorder="1" applyProtection="1">
      <protection hidden="1"/>
    </xf>
    <xf numFmtId="9" fontId="1" fillId="3" borderId="0" xfId="0" applyNumberFormat="1" applyFont="1" applyFill="1" applyBorder="1" applyAlignment="1" applyProtection="1">
      <alignment horizontal="center"/>
      <protection hidden="1"/>
    </xf>
    <xf numFmtId="0" fontId="1" fillId="3" borderId="12" xfId="0" applyFont="1" applyFill="1" applyBorder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0" fillId="0" borderId="0" xfId="0" applyBorder="1" applyProtection="1">
      <protection hidden="1"/>
    </xf>
    <xf numFmtId="166" fontId="1" fillId="3" borderId="0" xfId="0" applyNumberFormat="1" applyFont="1" applyFill="1" applyBorder="1" applyAlignment="1" applyProtection="1">
      <alignment horizontal="center"/>
      <protection hidden="1"/>
    </xf>
    <xf numFmtId="166" fontId="3" fillId="3" borderId="0" xfId="0" applyNumberFormat="1" applyFont="1" applyFill="1" applyBorder="1" applyProtection="1">
      <protection hidden="1"/>
    </xf>
    <xf numFmtId="167" fontId="1" fillId="3" borderId="0" xfId="0" applyNumberFormat="1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1" fillId="3" borderId="7" xfId="0" applyFont="1" applyFill="1" applyBorder="1" applyProtection="1">
      <protection hidden="1"/>
    </xf>
    <xf numFmtId="164" fontId="1" fillId="3" borderId="7" xfId="0" applyNumberFormat="1" applyFont="1" applyFill="1" applyBorder="1" applyAlignment="1" applyProtection="1">
      <alignment horizontal="center"/>
      <protection hidden="1"/>
    </xf>
    <xf numFmtId="164" fontId="2" fillId="3" borderId="7" xfId="0" applyNumberFormat="1" applyFont="1" applyFill="1" applyBorder="1" applyProtection="1">
      <protection hidden="1"/>
    </xf>
    <xf numFmtId="0" fontId="1" fillId="3" borderId="7" xfId="0" applyFont="1" applyFill="1" applyBorder="1" applyAlignment="1" applyProtection="1">
      <alignment horizontal="center"/>
      <protection hidden="1"/>
    </xf>
    <xf numFmtId="167" fontId="1" fillId="3" borderId="2" xfId="0" applyNumberFormat="1" applyFont="1" applyFill="1" applyBorder="1" applyAlignment="1" applyProtection="1">
      <alignment horizontal="center"/>
      <protection hidden="1"/>
    </xf>
    <xf numFmtId="167" fontId="1" fillId="3" borderId="7" xfId="0" applyNumberFormat="1" applyFont="1" applyFill="1" applyBorder="1" applyAlignment="1" applyProtection="1">
      <alignment horizontal="center"/>
      <protection hidden="1"/>
    </xf>
    <xf numFmtId="4" fontId="1" fillId="0" borderId="7" xfId="0" applyNumberFormat="1" applyFont="1" applyBorder="1" applyAlignment="1" applyProtection="1">
      <alignment horizontal="center"/>
      <protection hidden="1"/>
    </xf>
    <xf numFmtId="4" fontId="1" fillId="3" borderId="7" xfId="0" applyNumberFormat="1" applyFont="1" applyFill="1" applyBorder="1" applyAlignment="1" applyProtection="1">
      <alignment horizontal="center"/>
      <protection hidden="1"/>
    </xf>
    <xf numFmtId="3" fontId="1" fillId="3" borderId="7" xfId="0" applyNumberFormat="1" applyFont="1" applyFill="1" applyBorder="1" applyProtection="1">
      <protection hidden="1"/>
    </xf>
    <xf numFmtId="4" fontId="1" fillId="3" borderId="15" xfId="0" applyNumberFormat="1" applyFont="1" applyFill="1" applyBorder="1" applyAlignment="1" applyProtection="1">
      <alignment horizontal="center"/>
      <protection hidden="1"/>
    </xf>
    <xf numFmtId="164" fontId="1" fillId="3" borderId="15" xfId="0" applyNumberFormat="1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164" fontId="1" fillId="2" borderId="5" xfId="0" applyNumberFormat="1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protection hidden="1"/>
    </xf>
    <xf numFmtId="167" fontId="1" fillId="2" borderId="5" xfId="0" applyNumberFormat="1" applyFont="1" applyFill="1" applyBorder="1" applyAlignment="1" applyProtection="1">
      <alignment horizontal="center" vertical="center"/>
      <protection hidden="1"/>
    </xf>
    <xf numFmtId="167" fontId="1" fillId="2" borderId="6" xfId="0" applyNumberFormat="1" applyFont="1" applyFill="1" applyBorder="1" applyAlignment="1" applyProtection="1">
      <alignment horizontal="center" vertical="center"/>
      <protection hidden="1"/>
    </xf>
    <xf numFmtId="167" fontId="1" fillId="3" borderId="13" xfId="0" applyNumberFormat="1" applyFont="1" applyFill="1" applyBorder="1" applyProtection="1">
      <protection hidden="1"/>
    </xf>
    <xf numFmtId="167" fontId="1" fillId="3" borderId="0" xfId="0" applyNumberFormat="1" applyFont="1" applyFill="1" applyProtection="1"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165" fontId="1" fillId="0" borderId="15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4" fillId="0" borderId="0" xfId="0" applyFont="1"/>
    <xf numFmtId="0" fontId="3" fillId="3" borderId="8" xfId="0" applyFont="1" applyFill="1" applyBorder="1" applyProtection="1">
      <protection hidden="1"/>
    </xf>
    <xf numFmtId="165" fontId="7" fillId="4" borderId="7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Protection="1"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3" fontId="3" fillId="3" borderId="7" xfId="0" applyNumberFormat="1" applyFont="1" applyFill="1" applyBorder="1" applyProtection="1">
      <protection hidden="1"/>
    </xf>
    <xf numFmtId="0" fontId="3" fillId="0" borderId="7" xfId="0" applyFont="1" applyBorder="1" applyProtection="1">
      <protection hidden="1"/>
    </xf>
    <xf numFmtId="4" fontId="3" fillId="3" borderId="7" xfId="0" applyNumberFormat="1" applyFont="1" applyFill="1" applyBorder="1" applyAlignment="1" applyProtection="1">
      <alignment horizontal="center"/>
      <protection hidden="1"/>
    </xf>
    <xf numFmtId="164" fontId="3" fillId="3" borderId="7" xfId="0" applyNumberFormat="1" applyFont="1" applyFill="1" applyBorder="1" applyAlignment="1" applyProtection="1">
      <alignment horizontal="center"/>
      <protection hidden="1"/>
    </xf>
    <xf numFmtId="165" fontId="3" fillId="0" borderId="7" xfId="0" applyNumberFormat="1" applyFont="1" applyBorder="1" applyAlignment="1" applyProtection="1">
      <alignment horizontal="center"/>
      <protection hidden="1"/>
    </xf>
    <xf numFmtId="0" fontId="3" fillId="3" borderId="12" xfId="0" applyFont="1" applyFill="1" applyBorder="1" applyProtection="1">
      <protection hidden="1"/>
    </xf>
    <xf numFmtId="165" fontId="3" fillId="0" borderId="15" xfId="0" applyNumberFormat="1" applyFont="1" applyBorder="1" applyAlignment="1" applyProtection="1">
      <alignment horizontal="center"/>
      <protection hidden="1"/>
    </xf>
    <xf numFmtId="164" fontId="3" fillId="3" borderId="15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vertical="center"/>
      <protection hidden="1"/>
    </xf>
    <xf numFmtId="0" fontId="3" fillId="0" borderId="17" xfId="0" applyFont="1" applyBorder="1" applyProtection="1">
      <protection hidden="1"/>
    </xf>
    <xf numFmtId="165" fontId="3" fillId="3" borderId="7" xfId="0" applyNumberFormat="1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65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167" fontId="3" fillId="3" borderId="8" xfId="0" applyNumberFormat="1" applyFont="1" applyFill="1" applyBorder="1" applyAlignment="1" applyProtection="1">
      <alignment horizontal="right"/>
      <protection hidden="1"/>
    </xf>
    <xf numFmtId="164" fontId="7" fillId="4" borderId="8" xfId="0" applyNumberFormat="1" applyFont="1" applyFill="1" applyBorder="1" applyAlignment="1" applyProtection="1">
      <alignment horizontal="right"/>
      <protection locked="0"/>
    </xf>
    <xf numFmtId="164" fontId="3" fillId="3" borderId="8" xfId="0" applyNumberFormat="1" applyFont="1" applyFill="1" applyBorder="1" applyAlignment="1" applyProtection="1">
      <alignment horizontal="right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165" fontId="1" fillId="3" borderId="7" xfId="0" applyNumberFormat="1" applyFont="1" applyFill="1" applyBorder="1" applyAlignment="1" applyProtection="1">
      <alignment horizontal="center"/>
      <protection hidden="1"/>
    </xf>
    <xf numFmtId="165" fontId="8" fillId="3" borderId="7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165" fontId="7" fillId="3" borderId="7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Protection="1">
      <protection hidden="1"/>
    </xf>
    <xf numFmtId="0" fontId="3" fillId="3" borderId="0" xfId="0" applyFont="1" applyFill="1" applyProtection="1">
      <protection hidden="1"/>
    </xf>
    <xf numFmtId="0" fontId="0" fillId="3" borderId="0" xfId="0" applyFill="1"/>
    <xf numFmtId="0" fontId="3" fillId="0" borderId="0" xfId="0" applyFont="1"/>
    <xf numFmtId="0" fontId="3" fillId="0" borderId="16" xfId="0" applyFont="1" applyBorder="1"/>
    <xf numFmtId="0" fontId="3" fillId="0" borderId="16" xfId="0" applyFont="1" applyBorder="1" applyAlignment="1">
      <alignment vertical="center"/>
    </xf>
    <xf numFmtId="165" fontId="1" fillId="2" borderId="11" xfId="0" applyNumberFormat="1" applyFont="1" applyFill="1" applyBorder="1" applyAlignment="1" applyProtection="1">
      <alignment horizontal="left"/>
      <protection hidden="1"/>
    </xf>
    <xf numFmtId="165" fontId="1" fillId="2" borderId="9" xfId="0" applyNumberFormat="1" applyFont="1" applyFill="1" applyBorder="1" applyAlignment="1" applyProtection="1">
      <alignment horizontal="left"/>
      <protection hidden="1"/>
    </xf>
    <xf numFmtId="0" fontId="12" fillId="3" borderId="1" xfId="0" applyFont="1" applyFill="1" applyBorder="1" applyAlignment="1">
      <alignment vertical="center"/>
    </xf>
    <xf numFmtId="0" fontId="3" fillId="0" borderId="18" xfId="0" applyFont="1" applyBorder="1"/>
    <xf numFmtId="165" fontId="1" fillId="2" borderId="25" xfId="0" applyNumberFormat="1" applyFont="1" applyFill="1" applyBorder="1" applyAlignment="1" applyProtection="1">
      <alignment horizontal="left"/>
      <protection hidden="1"/>
    </xf>
    <xf numFmtId="0" fontId="3" fillId="0" borderId="19" xfId="0" applyFont="1" applyBorder="1" applyProtection="1">
      <protection hidden="1"/>
    </xf>
    <xf numFmtId="0" fontId="3" fillId="0" borderId="20" xfId="0" applyFont="1" applyBorder="1" applyProtection="1"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Protection="1">
      <protection hidden="1"/>
    </xf>
    <xf numFmtId="0" fontId="1" fillId="2" borderId="10" xfId="0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19" xfId="0" applyFont="1" applyFill="1" applyBorder="1" applyAlignment="1" applyProtection="1">
      <alignment horizontal="left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/>
      <protection hidden="1"/>
    </xf>
    <xf numFmtId="0" fontId="14" fillId="0" borderId="0" xfId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6" borderId="10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left"/>
    </xf>
    <xf numFmtId="0" fontId="11" fillId="3" borderId="0" xfId="0" applyFont="1" applyFill="1" applyBorder="1" applyAlignment="1" applyProtection="1">
      <alignment horizontal="left" wrapText="1"/>
      <protection hidden="1"/>
    </xf>
    <xf numFmtId="0" fontId="3" fillId="6" borderId="12" xfId="0" applyFont="1" applyFill="1" applyBorder="1" applyAlignment="1">
      <alignment horizontal="left"/>
    </xf>
    <xf numFmtId="0" fontId="3" fillId="6" borderId="13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9" fillId="6" borderId="8" xfId="0" applyFont="1" applyFill="1" applyBorder="1" applyAlignment="1"/>
    <xf numFmtId="0" fontId="9" fillId="6" borderId="0" xfId="0" applyFont="1" applyFill="1" applyBorder="1" applyAlignment="1"/>
    <xf numFmtId="0" fontId="9" fillId="6" borderId="9" xfId="0" applyFont="1" applyFill="1" applyBorder="1" applyAlignment="1"/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left" vertical="center" wrapText="1"/>
      <protection hidden="1"/>
    </xf>
    <xf numFmtId="4" fontId="3" fillId="3" borderId="13" xfId="0" applyNumberFormat="1" applyFont="1" applyFill="1" applyBorder="1" applyAlignment="1" applyProtection="1">
      <alignment horizontal="center"/>
      <protection hidden="1"/>
    </xf>
    <xf numFmtId="0" fontId="3" fillId="0" borderId="2" xfId="0" applyFont="1" applyBorder="1" applyProtection="1">
      <protection hidden="1"/>
    </xf>
    <xf numFmtId="3" fontId="3" fillId="0" borderId="0" xfId="0" applyNumberFormat="1" applyFont="1" applyBorder="1" applyAlignment="1" applyProtection="1">
      <alignment horizontal="right"/>
      <protection hidden="1"/>
    </xf>
    <xf numFmtId="3" fontId="3" fillId="3" borderId="0" xfId="0" applyNumberFormat="1" applyFont="1" applyFill="1" applyBorder="1" applyAlignment="1" applyProtection="1">
      <alignment horizontal="right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66"/>
      <color rgb="FFFFFFCC"/>
      <color rgb="FFEB95A5"/>
      <color rgb="FFF7B7DA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000" b="0">
                <a:solidFill>
                  <a:schemeClr val="bg1"/>
                </a:solidFill>
              </a:rPr>
              <a:t>Pago Drogueria a 15 dias</a:t>
            </a:r>
          </a:p>
        </c:rich>
      </c:tx>
      <c:layout>
        <c:manualLayout>
          <c:xMode val="edge"/>
          <c:yMode val="edge"/>
          <c:x val="0.40224082578879611"/>
          <c:y val="3.43072307057183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solidFill>
                <a:srgbClr val="FFFF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'FF 15 dias'!$K$2:$K$91</c:f>
              <c:numCache>
                <c:formatCode>#,##0_ ;[Red]\-#,##0\ </c:formatCode>
                <c:ptCount val="90"/>
                <c:pt idx="0">
                  <c:v>3333.3333333333335</c:v>
                </c:pt>
                <c:pt idx="1">
                  <c:v>6666.666666666667</c:v>
                </c:pt>
                <c:pt idx="2">
                  <c:v>10000</c:v>
                </c:pt>
                <c:pt idx="3">
                  <c:v>13333.333333333334</c:v>
                </c:pt>
                <c:pt idx="4">
                  <c:v>16666.666666666668</c:v>
                </c:pt>
                <c:pt idx="5">
                  <c:v>20000</c:v>
                </c:pt>
                <c:pt idx="6">
                  <c:v>23333.333333333332</c:v>
                </c:pt>
                <c:pt idx="7">
                  <c:v>26666.666666666664</c:v>
                </c:pt>
                <c:pt idx="8">
                  <c:v>29999.999999999996</c:v>
                </c:pt>
                <c:pt idx="9">
                  <c:v>33333.333333333328</c:v>
                </c:pt>
                <c:pt idx="10">
                  <c:v>36666.666666666664</c:v>
                </c:pt>
                <c:pt idx="11">
                  <c:v>40000</c:v>
                </c:pt>
                <c:pt idx="12">
                  <c:v>43333.333333333336</c:v>
                </c:pt>
                <c:pt idx="13">
                  <c:v>46666.666666666672</c:v>
                </c:pt>
                <c:pt idx="14">
                  <c:v>50000.000000000007</c:v>
                </c:pt>
                <c:pt idx="15">
                  <c:v>53333.333333333343</c:v>
                </c:pt>
                <c:pt idx="16">
                  <c:v>56666.666666666679</c:v>
                </c:pt>
                <c:pt idx="17">
                  <c:v>60000.000000000015</c:v>
                </c:pt>
                <c:pt idx="18">
                  <c:v>63333.33333333335</c:v>
                </c:pt>
                <c:pt idx="19">
                  <c:v>66666.666666666686</c:v>
                </c:pt>
                <c:pt idx="20">
                  <c:v>-107099.99999999996</c:v>
                </c:pt>
                <c:pt idx="21">
                  <c:v>228313.33333333337</c:v>
                </c:pt>
                <c:pt idx="22">
                  <c:v>231646.66666666672</c:v>
                </c:pt>
                <c:pt idx="23">
                  <c:v>234980.00000000006</c:v>
                </c:pt>
                <c:pt idx="24">
                  <c:v>238313.3333333334</c:v>
                </c:pt>
                <c:pt idx="25">
                  <c:v>241646.66666666674</c:v>
                </c:pt>
                <c:pt idx="26">
                  <c:v>244980.00000000009</c:v>
                </c:pt>
                <c:pt idx="27">
                  <c:v>71213.333333333459</c:v>
                </c:pt>
                <c:pt idx="28">
                  <c:v>74546.666666666788</c:v>
                </c:pt>
                <c:pt idx="29">
                  <c:v>77880.000000000116</c:v>
                </c:pt>
                <c:pt idx="30">
                  <c:v>81213.333333333445</c:v>
                </c:pt>
                <c:pt idx="31">
                  <c:v>84546.666666666773</c:v>
                </c:pt>
                <c:pt idx="32">
                  <c:v>87880.000000000102</c:v>
                </c:pt>
                <c:pt idx="33">
                  <c:v>91213.33333333343</c:v>
                </c:pt>
                <c:pt idx="34">
                  <c:v>-82553.333333333212</c:v>
                </c:pt>
                <c:pt idx="35">
                  <c:v>-79219.999999999884</c:v>
                </c:pt>
                <c:pt idx="36">
                  <c:v>256193.33333333343</c:v>
                </c:pt>
                <c:pt idx="37">
                  <c:v>259526.66666666677</c:v>
                </c:pt>
                <c:pt idx="38">
                  <c:v>262860.00000000012</c:v>
                </c:pt>
                <c:pt idx="39">
                  <c:v>266193.33333333343</c:v>
                </c:pt>
                <c:pt idx="40">
                  <c:v>269526.66666666674</c:v>
                </c:pt>
                <c:pt idx="41">
                  <c:v>95760.000000000087</c:v>
                </c:pt>
                <c:pt idx="42">
                  <c:v>99093.333333333416</c:v>
                </c:pt>
                <c:pt idx="43">
                  <c:v>102426.66666666674</c:v>
                </c:pt>
                <c:pt idx="44">
                  <c:v>105760.00000000007</c:v>
                </c:pt>
                <c:pt idx="45">
                  <c:v>109093.3333333334</c:v>
                </c:pt>
                <c:pt idx="46">
                  <c:v>112426.66666666673</c:v>
                </c:pt>
                <c:pt idx="47">
                  <c:v>115760.00000000006</c:v>
                </c:pt>
                <c:pt idx="48">
                  <c:v>-58006.666666666584</c:v>
                </c:pt>
                <c:pt idx="49">
                  <c:v>-54673.333333333248</c:v>
                </c:pt>
                <c:pt idx="50">
                  <c:v>-51339.999999999913</c:v>
                </c:pt>
                <c:pt idx="51">
                  <c:v>284073.33333333337</c:v>
                </c:pt>
                <c:pt idx="52">
                  <c:v>287406.66666666669</c:v>
                </c:pt>
                <c:pt idx="53">
                  <c:v>290740</c:v>
                </c:pt>
                <c:pt idx="54">
                  <c:v>367393.33333333331</c:v>
                </c:pt>
                <c:pt idx="55">
                  <c:v>193626.66666666666</c:v>
                </c:pt>
                <c:pt idx="56">
                  <c:v>196960</c:v>
                </c:pt>
                <c:pt idx="57">
                  <c:v>200293.33333333334</c:v>
                </c:pt>
                <c:pt idx="58">
                  <c:v>203626.66666666669</c:v>
                </c:pt>
                <c:pt idx="59">
                  <c:v>206960.00000000003</c:v>
                </c:pt>
                <c:pt idx="60">
                  <c:v>210293.33333333337</c:v>
                </c:pt>
                <c:pt idx="61">
                  <c:v>213626.66666666672</c:v>
                </c:pt>
                <c:pt idx="62">
                  <c:v>39860.000000000087</c:v>
                </c:pt>
                <c:pt idx="63">
                  <c:v>43193.333333333423</c:v>
                </c:pt>
                <c:pt idx="64">
                  <c:v>46526.666666666759</c:v>
                </c:pt>
                <c:pt idx="65">
                  <c:v>49860.000000000095</c:v>
                </c:pt>
                <c:pt idx="66">
                  <c:v>385273.33333333343</c:v>
                </c:pt>
                <c:pt idx="67">
                  <c:v>388606.66666666674</c:v>
                </c:pt>
                <c:pt idx="68">
                  <c:v>391940.00000000006</c:v>
                </c:pt>
                <c:pt idx="69">
                  <c:v>291493.33333333337</c:v>
                </c:pt>
                <c:pt idx="70">
                  <c:v>294826.66666666669</c:v>
                </c:pt>
                <c:pt idx="71">
                  <c:v>298160</c:v>
                </c:pt>
                <c:pt idx="72">
                  <c:v>301493.33333333331</c:v>
                </c:pt>
                <c:pt idx="73">
                  <c:v>304826.66666666663</c:v>
                </c:pt>
                <c:pt idx="74">
                  <c:v>308159.99999999994</c:v>
                </c:pt>
                <c:pt idx="75">
                  <c:v>311493.33333333326</c:v>
                </c:pt>
                <c:pt idx="76">
                  <c:v>137726.6666666666</c:v>
                </c:pt>
                <c:pt idx="77">
                  <c:v>141059.99999999994</c:v>
                </c:pt>
                <c:pt idx="78">
                  <c:v>144393.33333333328</c:v>
                </c:pt>
                <c:pt idx="79">
                  <c:v>147726.66666666663</c:v>
                </c:pt>
                <c:pt idx="80">
                  <c:v>151059.99999999997</c:v>
                </c:pt>
                <c:pt idx="81">
                  <c:v>486473.33333333326</c:v>
                </c:pt>
                <c:pt idx="82">
                  <c:v>489806.66666666657</c:v>
                </c:pt>
                <c:pt idx="83">
                  <c:v>316039.99999999988</c:v>
                </c:pt>
                <c:pt idx="84">
                  <c:v>392693.3333333332</c:v>
                </c:pt>
                <c:pt idx="85">
                  <c:v>396026.66666666651</c:v>
                </c:pt>
                <c:pt idx="86">
                  <c:v>399359.99999999983</c:v>
                </c:pt>
                <c:pt idx="87">
                  <c:v>402693.33333333314</c:v>
                </c:pt>
                <c:pt idx="88">
                  <c:v>406026.66666666645</c:v>
                </c:pt>
                <c:pt idx="89">
                  <c:v>409359.99999999977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6-49F5-B18A-F25CE3020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06856224"/>
        <c:axId val="406864544"/>
      </c:barChart>
      <c:catAx>
        <c:axId val="406856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6864544"/>
        <c:crosses val="autoZero"/>
        <c:auto val="1"/>
        <c:lblAlgn val="ctr"/>
        <c:lblOffset val="100"/>
        <c:noMultiLvlLbl val="0"/>
      </c:catAx>
      <c:valAx>
        <c:axId val="4068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685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A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AR" sz="2000" b="0"/>
              <a:t>Pago Drogueria a 21 dias</a:t>
            </a:r>
          </a:p>
        </c:rich>
      </c:tx>
      <c:layout>
        <c:manualLayout>
          <c:xMode val="edge"/>
          <c:yMode val="edge"/>
          <c:x val="0.40077313690185901"/>
          <c:y val="4.2379520283534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solidFill>
                <a:srgbClr val="00B05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'FF 21 dias'!$K$2:$K$91</c:f>
              <c:numCache>
                <c:formatCode>#,##0_ ;[Red]\-#,##0\ </c:formatCode>
                <c:ptCount val="90"/>
                <c:pt idx="0">
                  <c:v>3333.3333333333335</c:v>
                </c:pt>
                <c:pt idx="1">
                  <c:v>6666.666666666667</c:v>
                </c:pt>
                <c:pt idx="2">
                  <c:v>10000</c:v>
                </c:pt>
                <c:pt idx="3">
                  <c:v>13333.333333333334</c:v>
                </c:pt>
                <c:pt idx="4">
                  <c:v>16666.666666666668</c:v>
                </c:pt>
                <c:pt idx="5">
                  <c:v>20000</c:v>
                </c:pt>
                <c:pt idx="6">
                  <c:v>23333.333333333332</c:v>
                </c:pt>
                <c:pt idx="7">
                  <c:v>26666.666666666664</c:v>
                </c:pt>
                <c:pt idx="8">
                  <c:v>29999.999999999996</c:v>
                </c:pt>
                <c:pt idx="9">
                  <c:v>33333.333333333328</c:v>
                </c:pt>
                <c:pt idx="10">
                  <c:v>36666.666666666664</c:v>
                </c:pt>
                <c:pt idx="11">
                  <c:v>40000</c:v>
                </c:pt>
                <c:pt idx="12">
                  <c:v>43333.333333333336</c:v>
                </c:pt>
                <c:pt idx="13">
                  <c:v>46666.666666666672</c:v>
                </c:pt>
                <c:pt idx="14">
                  <c:v>50000.000000000007</c:v>
                </c:pt>
                <c:pt idx="15">
                  <c:v>53333.333333333343</c:v>
                </c:pt>
                <c:pt idx="16">
                  <c:v>56666.666666666679</c:v>
                </c:pt>
                <c:pt idx="17">
                  <c:v>60000.000000000015</c:v>
                </c:pt>
                <c:pt idx="18">
                  <c:v>63333.33333333335</c:v>
                </c:pt>
                <c:pt idx="19">
                  <c:v>66666.666666666686</c:v>
                </c:pt>
                <c:pt idx="20">
                  <c:v>70000.000000000015</c:v>
                </c:pt>
                <c:pt idx="21">
                  <c:v>405413.33333333331</c:v>
                </c:pt>
                <c:pt idx="22">
                  <c:v>408746.66666666663</c:v>
                </c:pt>
                <c:pt idx="23">
                  <c:v>412079.99999999994</c:v>
                </c:pt>
                <c:pt idx="24">
                  <c:v>415413.33333333326</c:v>
                </c:pt>
                <c:pt idx="25">
                  <c:v>418746.66666666657</c:v>
                </c:pt>
                <c:pt idx="26">
                  <c:v>422079.99999999988</c:v>
                </c:pt>
                <c:pt idx="27">
                  <c:v>248313.33333333323</c:v>
                </c:pt>
                <c:pt idx="28">
                  <c:v>251646.66666666657</c:v>
                </c:pt>
                <c:pt idx="29">
                  <c:v>254979.99999999991</c:v>
                </c:pt>
                <c:pt idx="30">
                  <c:v>258313.33333333326</c:v>
                </c:pt>
                <c:pt idx="31">
                  <c:v>261646.6666666666</c:v>
                </c:pt>
                <c:pt idx="32">
                  <c:v>264979.99999999994</c:v>
                </c:pt>
                <c:pt idx="33">
                  <c:v>268313.33333333326</c:v>
                </c:pt>
                <c:pt idx="34">
                  <c:v>94546.666666666599</c:v>
                </c:pt>
                <c:pt idx="35">
                  <c:v>97879.999999999927</c:v>
                </c:pt>
                <c:pt idx="36">
                  <c:v>433293.33333333326</c:v>
                </c:pt>
                <c:pt idx="37">
                  <c:v>436626.66666666657</c:v>
                </c:pt>
                <c:pt idx="38">
                  <c:v>439959.99999999988</c:v>
                </c:pt>
                <c:pt idx="39">
                  <c:v>443293.3333333332</c:v>
                </c:pt>
                <c:pt idx="40">
                  <c:v>446626.66666666651</c:v>
                </c:pt>
                <c:pt idx="41">
                  <c:v>272859.99999999988</c:v>
                </c:pt>
                <c:pt idx="42">
                  <c:v>276193.3333333332</c:v>
                </c:pt>
                <c:pt idx="43">
                  <c:v>279526.66666666651</c:v>
                </c:pt>
                <c:pt idx="44">
                  <c:v>282859.99999999983</c:v>
                </c:pt>
                <c:pt idx="45">
                  <c:v>286193.33333333314</c:v>
                </c:pt>
                <c:pt idx="46">
                  <c:v>289526.66666666645</c:v>
                </c:pt>
                <c:pt idx="47">
                  <c:v>292859.99999999977</c:v>
                </c:pt>
                <c:pt idx="48">
                  <c:v>119093.33333333311</c:v>
                </c:pt>
                <c:pt idx="49">
                  <c:v>122426.66666666644</c:v>
                </c:pt>
                <c:pt idx="50">
                  <c:v>125759.99999999977</c:v>
                </c:pt>
                <c:pt idx="51">
                  <c:v>461173.33333333308</c:v>
                </c:pt>
                <c:pt idx="52">
                  <c:v>464506.6666666664</c:v>
                </c:pt>
                <c:pt idx="53">
                  <c:v>467839.99999999971</c:v>
                </c:pt>
                <c:pt idx="54">
                  <c:v>544493.33333333302</c:v>
                </c:pt>
                <c:pt idx="55">
                  <c:v>370726.6666666664</c:v>
                </c:pt>
                <c:pt idx="56">
                  <c:v>374059.99999999971</c:v>
                </c:pt>
                <c:pt idx="57">
                  <c:v>377393.33333333302</c:v>
                </c:pt>
                <c:pt idx="58">
                  <c:v>380726.66666666634</c:v>
                </c:pt>
                <c:pt idx="59">
                  <c:v>384059.99999999965</c:v>
                </c:pt>
                <c:pt idx="60">
                  <c:v>387393.33333333296</c:v>
                </c:pt>
                <c:pt idx="61">
                  <c:v>390726.66666666628</c:v>
                </c:pt>
                <c:pt idx="62">
                  <c:v>216959.99999999962</c:v>
                </c:pt>
                <c:pt idx="63">
                  <c:v>220293.33333333296</c:v>
                </c:pt>
                <c:pt idx="64">
                  <c:v>223626.66666666631</c:v>
                </c:pt>
                <c:pt idx="65">
                  <c:v>226959.99999999965</c:v>
                </c:pt>
                <c:pt idx="66">
                  <c:v>562373.33333333302</c:v>
                </c:pt>
                <c:pt idx="67">
                  <c:v>565706.6666666664</c:v>
                </c:pt>
                <c:pt idx="68">
                  <c:v>569039.99999999977</c:v>
                </c:pt>
                <c:pt idx="69">
                  <c:v>468593.33333333314</c:v>
                </c:pt>
                <c:pt idx="70">
                  <c:v>471926.66666666645</c:v>
                </c:pt>
                <c:pt idx="71">
                  <c:v>475259.99999999977</c:v>
                </c:pt>
                <c:pt idx="72">
                  <c:v>478593.33333333308</c:v>
                </c:pt>
                <c:pt idx="73">
                  <c:v>481926.6666666664</c:v>
                </c:pt>
                <c:pt idx="74">
                  <c:v>485259.99999999971</c:v>
                </c:pt>
                <c:pt idx="75">
                  <c:v>488593.33333333302</c:v>
                </c:pt>
                <c:pt idx="76">
                  <c:v>314826.6666666664</c:v>
                </c:pt>
                <c:pt idx="77">
                  <c:v>318159.99999999971</c:v>
                </c:pt>
                <c:pt idx="78">
                  <c:v>321493.33333333302</c:v>
                </c:pt>
                <c:pt idx="79">
                  <c:v>324826.66666666634</c:v>
                </c:pt>
                <c:pt idx="80">
                  <c:v>328159.99999999965</c:v>
                </c:pt>
                <c:pt idx="81">
                  <c:v>663573.33333333302</c:v>
                </c:pt>
                <c:pt idx="82">
                  <c:v>666906.6666666664</c:v>
                </c:pt>
                <c:pt idx="83">
                  <c:v>493139.99999999977</c:v>
                </c:pt>
                <c:pt idx="84">
                  <c:v>569793.33333333314</c:v>
                </c:pt>
                <c:pt idx="85">
                  <c:v>573126.66666666651</c:v>
                </c:pt>
                <c:pt idx="86">
                  <c:v>576459.99999999988</c:v>
                </c:pt>
                <c:pt idx="87">
                  <c:v>579793.33333333326</c:v>
                </c:pt>
                <c:pt idx="88">
                  <c:v>583126.66666666663</c:v>
                </c:pt>
                <c:pt idx="89">
                  <c:v>586460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3-47CA-A190-40953AB4C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88813136"/>
        <c:axId val="488816880"/>
      </c:barChart>
      <c:catAx>
        <c:axId val="488813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88816880"/>
        <c:crosses val="autoZero"/>
        <c:auto val="1"/>
        <c:lblAlgn val="ctr"/>
        <c:lblOffset val="100"/>
        <c:noMultiLvlLbl val="0"/>
      </c:catAx>
      <c:valAx>
        <c:axId val="4888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8881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A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8" workbookViewId="0" zoomToFit="1"/>
  </sheetViews>
  <sheetProtection algorithmName="SHA-512" hashValue="B2yxnFZ2eFDVq6UFe0NfB4Vdtt79CTMuhTuAp0PEQpIW0AxU3d+VXysicHdfLoQwXTOYAZFKsujkBkUpOydT7A==" saltValue="SiH7BXS7qdOPL9t1Ycam1w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sheetProtection algorithmName="SHA-512" hashValue="qdB7ZSN4wo/0Xo3/wberB45ik87Q12GRSe6ypenHAZ3wznVbUYPso/VB/LSXCzKx3epAiX8ijBGjFSKRTY+Rxg==" saltValue="GyC/7dvZpUx4r06RCMX29w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8190" cy="627336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8190" cy="627336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rlos.sandoval@fefara.org.ar" TargetMode="External"/><Relationship Id="rId1" Type="http://schemas.openxmlformats.org/officeDocument/2006/relationships/hyperlink" Target="mailto:contadorsandoval@yahoo.com.a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showGridLines="0" tabSelected="1" zoomScale="90" zoomScaleNormal="90" workbookViewId="0">
      <selection activeCell="J2" sqref="J2"/>
    </sheetView>
  </sheetViews>
  <sheetFormatPr baseColWidth="10" defaultRowHeight="15.5" x14ac:dyDescent="0.35"/>
  <cols>
    <col min="1" max="1" width="1.84375" customWidth="1"/>
    <col min="2" max="2" width="6.61328125" customWidth="1"/>
    <col min="3" max="3" width="40.69140625" style="8" customWidth="1"/>
    <col min="4" max="4" width="12.69140625" style="8" customWidth="1"/>
    <col min="5" max="6" width="12.69140625" style="9" customWidth="1"/>
    <col min="7" max="8" width="11.07421875" style="8"/>
    <col min="9" max="9" width="6.4609375" style="8" customWidth="1"/>
  </cols>
  <sheetData>
    <row r="1" spans="1:9" ht="30" customHeight="1" x14ac:dyDescent="0.35">
      <c r="A1" s="106"/>
      <c r="B1" s="126" t="s">
        <v>34</v>
      </c>
      <c r="C1" s="127"/>
      <c r="D1" s="128"/>
    </row>
    <row r="2" spans="1:9" s="100" customFormat="1" ht="4" customHeight="1" x14ac:dyDescent="0.35">
      <c r="A2" s="97"/>
      <c r="B2" s="97"/>
      <c r="C2" s="97"/>
      <c r="D2" s="98"/>
      <c r="E2" s="99"/>
      <c r="F2" s="99"/>
      <c r="G2" s="98"/>
      <c r="H2" s="98"/>
      <c r="I2" s="98"/>
    </row>
    <row r="3" spans="1:9" ht="16" customHeight="1" x14ac:dyDescent="0.35">
      <c r="B3" s="132" t="s">
        <v>41</v>
      </c>
      <c r="C3" s="133"/>
      <c r="D3" s="133"/>
      <c r="E3" s="133"/>
      <c r="F3" s="133"/>
      <c r="G3" s="133"/>
      <c r="H3" s="133"/>
      <c r="I3" s="134"/>
    </row>
    <row r="4" spans="1:9" ht="16" customHeight="1" x14ac:dyDescent="0.35">
      <c r="B4" s="129" t="s">
        <v>42</v>
      </c>
      <c r="C4" s="130"/>
      <c r="D4" s="130"/>
      <c r="E4" s="130"/>
      <c r="F4" s="130"/>
      <c r="G4" s="130"/>
      <c r="H4" s="130"/>
      <c r="I4" s="131"/>
    </row>
    <row r="5" spans="1:9" ht="16" customHeight="1" x14ac:dyDescent="0.35">
      <c r="B5" s="129" t="s">
        <v>43</v>
      </c>
      <c r="C5" s="130"/>
      <c r="D5" s="130"/>
      <c r="E5" s="130"/>
      <c r="F5" s="130"/>
      <c r="G5" s="130"/>
      <c r="H5" s="130"/>
      <c r="I5" s="131"/>
    </row>
    <row r="6" spans="1:9" ht="16" customHeight="1" x14ac:dyDescent="0.35">
      <c r="B6" s="129" t="s">
        <v>44</v>
      </c>
      <c r="C6" s="130"/>
      <c r="D6" s="130"/>
      <c r="E6" s="130"/>
      <c r="F6" s="130"/>
      <c r="G6" s="130"/>
      <c r="H6" s="130"/>
      <c r="I6" s="131"/>
    </row>
    <row r="7" spans="1:9" ht="16" customHeight="1" x14ac:dyDescent="0.35">
      <c r="B7" s="129" t="s">
        <v>45</v>
      </c>
      <c r="C7" s="130"/>
      <c r="D7" s="130"/>
      <c r="E7" s="130"/>
      <c r="F7" s="130"/>
      <c r="G7" s="130"/>
      <c r="H7" s="130"/>
      <c r="I7" s="131"/>
    </row>
    <row r="8" spans="1:9" ht="16" customHeight="1" x14ac:dyDescent="0.35">
      <c r="B8" s="139" t="s">
        <v>46</v>
      </c>
      <c r="C8" s="140"/>
      <c r="D8" s="140"/>
      <c r="E8" s="140"/>
      <c r="F8" s="140"/>
      <c r="G8" s="140"/>
      <c r="H8" s="140"/>
      <c r="I8" s="141"/>
    </row>
    <row r="9" spans="1:9" ht="16" customHeight="1" x14ac:dyDescent="0.35">
      <c r="B9" s="136" t="s">
        <v>47</v>
      </c>
      <c r="C9" s="137"/>
      <c r="D9" s="137"/>
      <c r="E9" s="137"/>
      <c r="F9" s="137"/>
      <c r="G9" s="137"/>
      <c r="H9" s="137"/>
      <c r="I9" s="138"/>
    </row>
    <row r="10" spans="1:9" ht="15" customHeight="1" x14ac:dyDescent="0.35">
      <c r="G10" s="9"/>
    </row>
    <row r="11" spans="1:9" ht="15" customHeight="1" x14ac:dyDescent="0.35">
      <c r="B11" s="135" t="s">
        <v>36</v>
      </c>
      <c r="C11" s="135"/>
      <c r="D11" s="135"/>
      <c r="E11" s="135"/>
      <c r="F11" s="135"/>
      <c r="G11" s="135"/>
      <c r="H11" s="135"/>
      <c r="I11" s="135"/>
    </row>
    <row r="12" spans="1:9" ht="15" customHeight="1" x14ac:dyDescent="0.35">
      <c r="B12" s="145" t="s">
        <v>40</v>
      </c>
      <c r="C12" s="145"/>
      <c r="D12" s="145"/>
      <c r="E12" s="145"/>
      <c r="F12" s="145"/>
      <c r="G12" s="145"/>
      <c r="H12" s="145"/>
      <c r="I12" s="145"/>
    </row>
    <row r="13" spans="1:9" ht="15" customHeight="1" x14ac:dyDescent="0.35">
      <c r="B13" s="145" t="s">
        <v>39</v>
      </c>
      <c r="C13" s="145"/>
      <c r="D13" s="145"/>
      <c r="E13" s="145"/>
      <c r="F13" s="145"/>
      <c r="G13" s="145"/>
      <c r="H13" s="145"/>
      <c r="I13" s="145"/>
    </row>
    <row r="14" spans="1:9" ht="15" customHeight="1" x14ac:dyDescent="0.35">
      <c r="B14" s="145" t="s">
        <v>48</v>
      </c>
      <c r="C14" s="145"/>
      <c r="D14" s="145"/>
      <c r="E14" s="145"/>
      <c r="F14" s="145"/>
      <c r="G14" s="145"/>
      <c r="H14" s="145"/>
      <c r="I14" s="145"/>
    </row>
    <row r="15" spans="1:9" ht="7" customHeight="1" thickBot="1" x14ac:dyDescent="0.4">
      <c r="B15" s="101"/>
      <c r="C15" s="9"/>
      <c r="D15" s="9"/>
      <c r="G15" s="9"/>
      <c r="H15" s="9"/>
      <c r="I15" s="9"/>
    </row>
    <row r="16" spans="1:9" ht="24" customHeight="1" thickBot="1" x14ac:dyDescent="0.4">
      <c r="B16" s="142" t="s">
        <v>35</v>
      </c>
      <c r="C16" s="143"/>
      <c r="D16" s="143"/>
      <c r="E16" s="143"/>
      <c r="F16" s="143"/>
      <c r="G16" s="143"/>
      <c r="H16" s="143"/>
      <c r="I16" s="144"/>
    </row>
    <row r="17" spans="2:9" ht="4" customHeight="1" x14ac:dyDescent="0.35">
      <c r="B17" s="102"/>
      <c r="C17" s="77"/>
      <c r="D17" s="77"/>
      <c r="E17" s="77"/>
      <c r="F17" s="77"/>
      <c r="G17" s="77"/>
      <c r="H17" s="77"/>
      <c r="I17" s="80"/>
    </row>
    <row r="18" spans="2:9" s="33" customFormat="1" ht="18" customHeight="1" x14ac:dyDescent="0.35">
      <c r="B18" s="103"/>
      <c r="C18" s="116" t="s">
        <v>12</v>
      </c>
      <c r="D18" s="117"/>
      <c r="E18" s="91" t="s">
        <v>17</v>
      </c>
      <c r="F18" s="83" t="s">
        <v>18</v>
      </c>
      <c r="G18" s="78"/>
      <c r="H18" s="78"/>
      <c r="I18" s="79"/>
    </row>
    <row r="19" spans="2:9" s="3" customFormat="1" ht="15" customHeight="1" x14ac:dyDescent="0.25">
      <c r="B19" s="102"/>
      <c r="C19" s="65" t="s">
        <v>29</v>
      </c>
      <c r="D19" s="67"/>
      <c r="E19" s="87">
        <v>550000</v>
      </c>
      <c r="F19" s="82" t="s">
        <v>24</v>
      </c>
      <c r="G19" s="77"/>
      <c r="H19" s="77"/>
      <c r="I19" s="80"/>
    </row>
    <row r="20" spans="2:9" s="3" customFormat="1" ht="15" customHeight="1" x14ac:dyDescent="0.25">
      <c r="B20" s="102"/>
      <c r="C20" s="65" t="s">
        <v>6</v>
      </c>
      <c r="D20" s="81">
        <f>(E19-E21)/E19</f>
        <v>0.41818181818181815</v>
      </c>
      <c r="E20" s="88"/>
      <c r="F20" s="67"/>
      <c r="G20" s="77"/>
      <c r="H20" s="77"/>
      <c r="I20" s="80"/>
    </row>
    <row r="21" spans="2:9" s="3" customFormat="1" ht="15" customHeight="1" x14ac:dyDescent="0.25">
      <c r="B21" s="102"/>
      <c r="C21" s="65" t="s">
        <v>30</v>
      </c>
      <c r="D21" s="67"/>
      <c r="E21" s="89">
        <v>320000</v>
      </c>
      <c r="F21" s="68" t="s">
        <v>24</v>
      </c>
      <c r="G21" s="77"/>
      <c r="H21" s="77"/>
      <c r="I21" s="80"/>
    </row>
    <row r="22" spans="2:9" s="3" customFormat="1" ht="4" customHeight="1" x14ac:dyDescent="0.25">
      <c r="B22" s="102"/>
      <c r="C22" s="65"/>
      <c r="D22" s="69"/>
      <c r="E22" s="90"/>
      <c r="F22" s="67"/>
      <c r="G22" s="77"/>
      <c r="H22" s="77"/>
      <c r="I22" s="80"/>
    </row>
    <row r="23" spans="2:9" s="3" customFormat="1" ht="15" customHeight="1" x14ac:dyDescent="0.25">
      <c r="B23" s="102"/>
      <c r="C23" s="65" t="s">
        <v>32</v>
      </c>
      <c r="D23" s="81">
        <f>E23/E21</f>
        <v>0.84375</v>
      </c>
      <c r="E23" s="89">
        <v>270000</v>
      </c>
      <c r="F23" s="67"/>
      <c r="G23" s="77"/>
      <c r="H23" s="77"/>
      <c r="I23" s="80"/>
    </row>
    <row r="24" spans="2:9" s="3" customFormat="1" ht="4" customHeight="1" x14ac:dyDescent="0.25">
      <c r="B24" s="102"/>
      <c r="C24" s="65"/>
      <c r="D24" s="96"/>
      <c r="E24" s="90"/>
      <c r="F24" s="67"/>
      <c r="G24" s="77"/>
      <c r="H24" s="77"/>
      <c r="I24" s="80"/>
    </row>
    <row r="25" spans="2:9" s="3" customFormat="1" ht="15" customHeight="1" x14ac:dyDescent="0.25">
      <c r="B25" s="102"/>
      <c r="C25" s="65" t="s">
        <v>31</v>
      </c>
      <c r="D25" s="70"/>
      <c r="E25" s="90">
        <f>((100%-D23)*E21)/15</f>
        <v>3333.3333333333335</v>
      </c>
      <c r="F25" s="68" t="s">
        <v>25</v>
      </c>
      <c r="G25" s="77"/>
      <c r="H25" s="77"/>
      <c r="I25" s="80"/>
    </row>
    <row r="26" spans="2:9" s="3" customFormat="1" ht="4" customHeight="1" x14ac:dyDescent="0.25">
      <c r="B26" s="102"/>
      <c r="C26" s="65"/>
      <c r="D26" s="71"/>
      <c r="E26" s="90"/>
      <c r="F26" s="67"/>
      <c r="G26" s="77"/>
      <c r="H26" s="77"/>
      <c r="I26" s="80"/>
    </row>
    <row r="27" spans="2:9" s="3" customFormat="1" ht="15" customHeight="1" x14ac:dyDescent="0.25">
      <c r="B27" s="102"/>
      <c r="C27" s="65" t="s">
        <v>33</v>
      </c>
      <c r="D27" s="66">
        <v>0.31</v>
      </c>
      <c r="E27" s="90">
        <f>(((100%-D27)*E19)/15)*7</f>
        <v>177099.99999999997</v>
      </c>
      <c r="F27" s="72" t="s">
        <v>5</v>
      </c>
      <c r="G27" s="121" t="s">
        <v>28</v>
      </c>
      <c r="H27" s="121"/>
      <c r="I27" s="122"/>
    </row>
    <row r="28" spans="2:9" s="3" customFormat="1" ht="4" customHeight="1" x14ac:dyDescent="0.25">
      <c r="B28" s="102"/>
      <c r="C28" s="65"/>
      <c r="D28" s="96"/>
      <c r="E28" s="90"/>
      <c r="F28" s="72"/>
      <c r="G28" s="94"/>
      <c r="H28" s="94"/>
      <c r="I28" s="95"/>
    </row>
    <row r="29" spans="2:9" s="3" customFormat="1" ht="15" customHeight="1" x14ac:dyDescent="0.25">
      <c r="B29" s="102"/>
      <c r="C29" s="65" t="s">
        <v>13</v>
      </c>
      <c r="D29" s="66">
        <v>0.08</v>
      </c>
      <c r="E29" s="90"/>
      <c r="F29" s="67"/>
      <c r="G29" s="77"/>
      <c r="H29" s="77"/>
      <c r="I29" s="80"/>
    </row>
    <row r="30" spans="2:9" s="3" customFormat="1" ht="15" customHeight="1" x14ac:dyDescent="0.25">
      <c r="B30" s="102"/>
      <c r="C30" s="65" t="s">
        <v>4</v>
      </c>
      <c r="D30" s="69"/>
      <c r="E30" s="90">
        <f>(E19-E21)*70%</f>
        <v>161000</v>
      </c>
      <c r="F30" s="68" t="s">
        <v>24</v>
      </c>
      <c r="G30" s="77"/>
      <c r="H30" s="77"/>
      <c r="I30" s="80"/>
    </row>
    <row r="31" spans="2:9" s="3" customFormat="1" ht="18" customHeight="1" x14ac:dyDescent="0.25">
      <c r="B31" s="102"/>
      <c r="C31" s="111" t="s">
        <v>10</v>
      </c>
      <c r="D31" s="84" t="s">
        <v>16</v>
      </c>
      <c r="E31" s="85"/>
      <c r="F31" s="86"/>
      <c r="G31" s="77"/>
      <c r="H31" s="77"/>
      <c r="I31" s="80"/>
    </row>
    <row r="32" spans="2:9" s="3" customFormat="1" ht="15" customHeight="1" x14ac:dyDescent="0.25">
      <c r="B32" s="102"/>
      <c r="C32" s="65" t="s">
        <v>4</v>
      </c>
      <c r="D32" s="147"/>
      <c r="E32" s="148">
        <f>E30</f>
        <v>161000</v>
      </c>
      <c r="F32" s="82" t="s">
        <v>14</v>
      </c>
      <c r="G32" s="77"/>
      <c r="H32" s="77"/>
      <c r="I32" s="80"/>
    </row>
    <row r="33" spans="2:9" s="3" customFormat="1" ht="15" customHeight="1" x14ac:dyDescent="0.25">
      <c r="B33" s="102"/>
      <c r="C33" s="65" t="s">
        <v>11</v>
      </c>
      <c r="D33" s="73">
        <f>E33/E21</f>
        <v>0.53462500000000002</v>
      </c>
      <c r="E33" s="149">
        <f>((E21*D23)-(D29*E21))*70%</f>
        <v>171080</v>
      </c>
      <c r="F33" s="68" t="s">
        <v>14</v>
      </c>
      <c r="G33" s="77"/>
      <c r="H33" s="77"/>
      <c r="I33" s="80"/>
    </row>
    <row r="34" spans="2:9" ht="15" customHeight="1" x14ac:dyDescent="0.35">
      <c r="B34" s="102"/>
      <c r="C34" s="65" t="s">
        <v>49</v>
      </c>
      <c r="D34" s="73">
        <f>E34/E21</f>
        <v>0.229125</v>
      </c>
      <c r="E34" s="149">
        <f>((D23*E21)-(D29*E21))*30%</f>
        <v>73320</v>
      </c>
      <c r="F34" s="68" t="s">
        <v>15</v>
      </c>
      <c r="G34" s="77"/>
      <c r="H34" s="77"/>
      <c r="I34" s="80"/>
    </row>
    <row r="35" spans="2:9" s="3" customFormat="1" ht="4" customHeight="1" x14ac:dyDescent="0.25">
      <c r="B35" s="102"/>
      <c r="C35" s="74"/>
      <c r="D35" s="75"/>
      <c r="E35" s="146"/>
      <c r="F35" s="76"/>
      <c r="G35" s="77"/>
      <c r="H35" s="77"/>
      <c r="I35" s="80"/>
    </row>
    <row r="36" spans="2:9" s="64" customFormat="1" ht="12" customHeight="1" x14ac:dyDescent="0.25">
      <c r="B36" s="102"/>
      <c r="C36" s="123" t="s">
        <v>26</v>
      </c>
      <c r="D36" s="113" t="s">
        <v>27</v>
      </c>
      <c r="E36" s="113"/>
      <c r="F36" s="104">
        <f>SUM(D33:D34)</f>
        <v>0.76375000000000004</v>
      </c>
      <c r="G36" s="77"/>
      <c r="H36" s="77"/>
      <c r="I36" s="80"/>
    </row>
    <row r="37" spans="2:9" s="64" customFormat="1" ht="12" customHeight="1" x14ac:dyDescent="0.25">
      <c r="B37" s="102"/>
      <c r="C37" s="124"/>
      <c r="D37" s="114" t="s">
        <v>21</v>
      </c>
      <c r="E37" s="114"/>
      <c r="F37" s="105">
        <f>100%-D23</f>
        <v>0.15625</v>
      </c>
      <c r="G37" s="77"/>
      <c r="H37" s="77"/>
      <c r="I37" s="80"/>
    </row>
    <row r="38" spans="2:9" s="64" customFormat="1" ht="12" customHeight="1" thickBot="1" x14ac:dyDescent="0.3">
      <c r="B38" s="107"/>
      <c r="C38" s="125"/>
      <c r="D38" s="115" t="s">
        <v>22</v>
      </c>
      <c r="E38" s="115"/>
      <c r="F38" s="108">
        <f>D29</f>
        <v>0.08</v>
      </c>
      <c r="G38" s="109"/>
      <c r="H38" s="109"/>
      <c r="I38" s="110"/>
    </row>
    <row r="39" spans="2:9" ht="12" customHeight="1" x14ac:dyDescent="0.35">
      <c r="F39" s="112"/>
      <c r="G39" s="119" t="s">
        <v>38</v>
      </c>
      <c r="H39" s="120"/>
      <c r="I39" s="120"/>
    </row>
    <row r="40" spans="2:9" ht="12" customHeight="1" x14ac:dyDescent="0.35">
      <c r="G40" s="118" t="s">
        <v>37</v>
      </c>
      <c r="H40" s="118"/>
      <c r="I40" s="118"/>
    </row>
    <row r="41" spans="2:9" ht="13" customHeight="1" x14ac:dyDescent="0.35"/>
    <row r="42" spans="2:9" ht="13" customHeight="1" x14ac:dyDescent="0.35"/>
    <row r="43" spans="2:9" ht="13" customHeight="1" x14ac:dyDescent="0.35"/>
    <row r="44" spans="2:9" ht="13" customHeight="1" x14ac:dyDescent="0.35"/>
    <row r="45" spans="2:9" ht="13" customHeight="1" x14ac:dyDescent="0.35"/>
    <row r="46" spans="2:9" ht="13" customHeight="1" x14ac:dyDescent="0.35"/>
    <row r="47" spans="2:9" ht="13" customHeight="1" x14ac:dyDescent="0.35"/>
    <row r="48" spans="2:9" ht="13" customHeight="1" x14ac:dyDescent="0.35"/>
    <row r="49" ht="13" customHeight="1" x14ac:dyDescent="0.35"/>
    <row r="50" ht="13" customHeight="1" x14ac:dyDescent="0.35"/>
    <row r="51" ht="13" customHeight="1" x14ac:dyDescent="0.35"/>
    <row r="52" ht="13" customHeight="1" x14ac:dyDescent="0.35"/>
    <row r="53" ht="13" customHeight="1" x14ac:dyDescent="0.35"/>
    <row r="54" ht="13" customHeight="1" x14ac:dyDescent="0.35"/>
    <row r="55" ht="13" customHeight="1" x14ac:dyDescent="0.35"/>
    <row r="56" ht="13" customHeight="1" x14ac:dyDescent="0.35"/>
    <row r="57" ht="13" customHeight="1" x14ac:dyDescent="0.35"/>
    <row r="58" ht="13" customHeight="1" x14ac:dyDescent="0.35"/>
    <row r="59" ht="13" customHeight="1" x14ac:dyDescent="0.35"/>
    <row r="60" ht="13" customHeight="1" x14ac:dyDescent="0.35"/>
    <row r="61" ht="13" customHeight="1" x14ac:dyDescent="0.35"/>
    <row r="62" ht="13" customHeight="1" x14ac:dyDescent="0.35"/>
    <row r="63" ht="13" customHeight="1" x14ac:dyDescent="0.35"/>
    <row r="64" ht="13" customHeight="1" x14ac:dyDescent="0.35"/>
    <row r="65" ht="13" customHeight="1" x14ac:dyDescent="0.35"/>
    <row r="66" ht="13" customHeight="1" x14ac:dyDescent="0.35"/>
    <row r="67" ht="13" customHeight="1" x14ac:dyDescent="0.35"/>
    <row r="68" ht="13" customHeight="1" x14ac:dyDescent="0.35"/>
    <row r="69" ht="13" customHeight="1" x14ac:dyDescent="0.35"/>
    <row r="70" ht="13" customHeight="1" x14ac:dyDescent="0.35"/>
    <row r="71" ht="13" customHeight="1" x14ac:dyDescent="0.35"/>
    <row r="72" ht="13" customHeight="1" x14ac:dyDescent="0.35"/>
    <row r="73" ht="13" customHeight="1" x14ac:dyDescent="0.35"/>
    <row r="74" ht="13" customHeight="1" x14ac:dyDescent="0.35"/>
    <row r="75" ht="13" customHeight="1" x14ac:dyDescent="0.35"/>
    <row r="76" ht="13" customHeight="1" x14ac:dyDescent="0.35"/>
    <row r="77" ht="13" customHeight="1" x14ac:dyDescent="0.35"/>
    <row r="78" ht="13" customHeight="1" x14ac:dyDescent="0.35"/>
    <row r="79" ht="13" customHeight="1" x14ac:dyDescent="0.35"/>
    <row r="80" ht="13" customHeight="1" x14ac:dyDescent="0.35"/>
    <row r="81" ht="13" customHeight="1" x14ac:dyDescent="0.35"/>
    <row r="82" ht="13" customHeight="1" x14ac:dyDescent="0.35"/>
    <row r="83" ht="13" customHeight="1" x14ac:dyDescent="0.35"/>
    <row r="84" ht="13" customHeight="1" x14ac:dyDescent="0.35"/>
    <row r="85" ht="13" customHeight="1" x14ac:dyDescent="0.35"/>
    <row r="86" ht="13" customHeight="1" x14ac:dyDescent="0.35"/>
    <row r="87" ht="13" customHeight="1" x14ac:dyDescent="0.35"/>
    <row r="88" ht="13" customHeight="1" x14ac:dyDescent="0.35"/>
    <row r="89" ht="13" customHeight="1" x14ac:dyDescent="0.35"/>
    <row r="90" ht="13" customHeight="1" x14ac:dyDescent="0.35"/>
    <row r="91" ht="13" customHeight="1" x14ac:dyDescent="0.35"/>
    <row r="92" ht="13" customHeight="1" x14ac:dyDescent="0.35"/>
    <row r="93" ht="13" customHeight="1" x14ac:dyDescent="0.35"/>
    <row r="94" ht="13" customHeight="1" x14ac:dyDescent="0.35"/>
    <row r="95" ht="13" customHeight="1" x14ac:dyDescent="0.35"/>
    <row r="96" ht="13" customHeight="1" x14ac:dyDescent="0.35"/>
    <row r="97" ht="13" customHeight="1" x14ac:dyDescent="0.35"/>
    <row r="98" ht="13" customHeight="1" x14ac:dyDescent="0.35"/>
    <row r="99" ht="13" customHeight="1" x14ac:dyDescent="0.35"/>
    <row r="100" ht="13" customHeight="1" x14ac:dyDescent="0.35"/>
    <row r="101" ht="13" customHeight="1" x14ac:dyDescent="0.35"/>
    <row r="102" ht="13" customHeight="1" x14ac:dyDescent="0.35"/>
    <row r="103" ht="13" customHeight="1" x14ac:dyDescent="0.35"/>
    <row r="104" ht="13" customHeight="1" x14ac:dyDescent="0.35"/>
    <row r="105" ht="13" customHeight="1" x14ac:dyDescent="0.35"/>
    <row r="106" ht="13" customHeight="1" x14ac:dyDescent="0.35"/>
    <row r="107" ht="13" customHeight="1" x14ac:dyDescent="0.35"/>
    <row r="108" ht="13" customHeight="1" x14ac:dyDescent="0.35"/>
    <row r="109" ht="13" customHeight="1" x14ac:dyDescent="0.35"/>
    <row r="110" ht="13" customHeight="1" x14ac:dyDescent="0.35"/>
    <row r="111" ht="13" customHeight="1" x14ac:dyDescent="0.35"/>
    <row r="112" ht="13" customHeight="1" x14ac:dyDescent="0.35"/>
    <row r="113" ht="13" customHeight="1" x14ac:dyDescent="0.35"/>
    <row r="114" ht="13" customHeight="1" x14ac:dyDescent="0.35"/>
    <row r="115" ht="13" customHeight="1" x14ac:dyDescent="0.35"/>
    <row r="116" ht="13" customHeight="1" x14ac:dyDescent="0.35"/>
    <row r="117" ht="13" customHeight="1" x14ac:dyDescent="0.35"/>
    <row r="118" ht="13" customHeight="1" x14ac:dyDescent="0.35"/>
    <row r="119" ht="13" customHeight="1" x14ac:dyDescent="0.35"/>
    <row r="120" ht="13" customHeight="1" x14ac:dyDescent="0.35"/>
    <row r="121" ht="13" customHeight="1" x14ac:dyDescent="0.35"/>
    <row r="122" ht="13" customHeight="1" x14ac:dyDescent="0.35"/>
    <row r="123" ht="13" customHeight="1" x14ac:dyDescent="0.35"/>
    <row r="124" ht="13" customHeight="1" x14ac:dyDescent="0.35"/>
    <row r="125" ht="13" customHeight="1" x14ac:dyDescent="0.35"/>
    <row r="126" ht="13" customHeight="1" x14ac:dyDescent="0.35"/>
    <row r="127" ht="13" customHeight="1" x14ac:dyDescent="0.35"/>
    <row r="128" ht="13" customHeight="1" x14ac:dyDescent="0.35"/>
    <row r="129" ht="13" customHeight="1" x14ac:dyDescent="0.35"/>
  </sheetData>
  <sheetProtection algorithmName="SHA-512" hashValue="PnvPhaEa6ZmnHxmA8DKjVUD6tLtFjkBizca+LtYrRMTCP9Ka9XGZHI5a1SzMQ2vPvFABlK43QdLCPB76aqTD5A==" saltValue="MD5R8qXYOHJu8Vbcmu3GfA==" spinCount="100000" sheet="1" objects="1" scenarios="1"/>
  <mergeCells count="21">
    <mergeCell ref="B11:I11"/>
    <mergeCell ref="B7:I7"/>
    <mergeCell ref="B9:I9"/>
    <mergeCell ref="B8:I8"/>
    <mergeCell ref="B16:I16"/>
    <mergeCell ref="B13:I13"/>
    <mergeCell ref="B12:I12"/>
    <mergeCell ref="B14:I14"/>
    <mergeCell ref="B1:D1"/>
    <mergeCell ref="B4:I4"/>
    <mergeCell ref="B6:I6"/>
    <mergeCell ref="B5:I5"/>
    <mergeCell ref="B3:I3"/>
    <mergeCell ref="D36:E36"/>
    <mergeCell ref="D37:E37"/>
    <mergeCell ref="D38:E38"/>
    <mergeCell ref="C18:D18"/>
    <mergeCell ref="G40:I40"/>
    <mergeCell ref="G39:I39"/>
    <mergeCell ref="G27:I27"/>
    <mergeCell ref="C36:C38"/>
  </mergeCells>
  <hyperlinks>
    <hyperlink ref="G40" r:id="rId1"/>
    <hyperlink ref="G39" r:id="rId2"/>
  </hyperlinks>
  <printOptions horizontalCentered="1" verticalCentered="1"/>
  <pageMargins left="0.39370078740157483" right="0.31496062992125984" top="0.64" bottom="0.21" header="0.65" footer="0.21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3"/>
  <sheetViews>
    <sheetView showGridLines="0" zoomScaleNormal="100" workbookViewId="0">
      <pane xSplit="5" ySplit="16" topLeftCell="F32" activePane="bottomRight" state="frozen"/>
      <selection pane="topRight" activeCell="F1" sqref="F1"/>
      <selection pane="bottomLeft" activeCell="A12" sqref="A12"/>
      <selection pane="bottomRight" activeCell="B16" sqref="B16"/>
    </sheetView>
  </sheetViews>
  <sheetFormatPr baseColWidth="10" defaultRowHeight="15.5" x14ac:dyDescent="0.35"/>
  <cols>
    <col min="1" max="1" width="29.15234375" style="8" customWidth="1"/>
    <col min="2" max="2" width="8.61328125" style="8" customWidth="1"/>
    <col min="3" max="4" width="8.61328125" style="9" customWidth="1"/>
    <col min="5" max="5" width="3.4609375" style="13" customWidth="1"/>
    <col min="6" max="6" width="6.61328125" style="56" customWidth="1"/>
    <col min="7" max="10" width="10.69140625" style="56" customWidth="1"/>
    <col min="11" max="11" width="10.69140625" style="14" customWidth="1"/>
    <col min="12" max="12" width="11.07421875" style="34"/>
    <col min="13" max="28" width="11.07421875" style="8"/>
  </cols>
  <sheetData>
    <row r="1" spans="1:28" s="33" customFormat="1" ht="18" customHeight="1" x14ac:dyDescent="0.35">
      <c r="A1" s="32" t="s">
        <v>12</v>
      </c>
      <c r="B1" s="57"/>
      <c r="C1" s="50" t="s">
        <v>17</v>
      </c>
      <c r="D1" s="50" t="s">
        <v>18</v>
      </c>
      <c r="E1" s="32" t="s">
        <v>0</v>
      </c>
      <c r="F1" s="53" t="s">
        <v>1</v>
      </c>
      <c r="G1" s="51">
        <v>7</v>
      </c>
      <c r="H1" s="51">
        <v>40</v>
      </c>
      <c r="I1" s="51">
        <v>60</v>
      </c>
      <c r="J1" s="54" t="s">
        <v>2</v>
      </c>
      <c r="K1" s="51" t="s">
        <v>3</v>
      </c>
      <c r="L1" s="63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8" s="3" customFormat="1" ht="13" customHeight="1" x14ac:dyDescent="0.25">
      <c r="A2" s="27" t="s">
        <v>19</v>
      </c>
      <c r="B2" s="38"/>
      <c r="C2" s="43">
        <f>Datos!E19</f>
        <v>550000</v>
      </c>
      <c r="D2" s="38"/>
      <c r="E2" s="15">
        <v>1</v>
      </c>
      <c r="F2" s="37">
        <f>C7</f>
        <v>3333.3333333333335</v>
      </c>
      <c r="G2" s="37"/>
      <c r="H2" s="37"/>
      <c r="I2" s="37"/>
      <c r="J2" s="37"/>
      <c r="K2" s="5">
        <f>SUM(F2:I2)-J2</f>
        <v>3333.3333333333335</v>
      </c>
      <c r="L2" s="1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13" customHeight="1" x14ac:dyDescent="0.25">
      <c r="A3" s="28" t="s">
        <v>6</v>
      </c>
      <c r="B3" s="93">
        <f>Datos!D20</f>
        <v>0.41818181818181815</v>
      </c>
      <c r="C3" s="44"/>
      <c r="D3" s="39"/>
      <c r="E3" s="15">
        <v>2</v>
      </c>
      <c r="F3" s="37">
        <f>C7</f>
        <v>3333.3333333333335</v>
      </c>
      <c r="G3" s="37"/>
      <c r="H3" s="37"/>
      <c r="I3" s="37"/>
      <c r="J3" s="37"/>
      <c r="K3" s="5">
        <f t="shared" ref="K3:K34" si="0">K2+SUM(F3:I3)-J3</f>
        <v>6666.666666666667</v>
      </c>
      <c r="L3" s="1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13" customHeight="1" x14ac:dyDescent="0.25">
      <c r="A4" s="28" t="s">
        <v>20</v>
      </c>
      <c r="B4" s="39"/>
      <c r="C4" s="44">
        <f>Datos!E21</f>
        <v>320000</v>
      </c>
      <c r="D4" s="42"/>
      <c r="E4" s="15">
        <v>3</v>
      </c>
      <c r="F4" s="37">
        <f>C7</f>
        <v>3333.3333333333335</v>
      </c>
      <c r="G4" s="37"/>
      <c r="H4" s="37"/>
      <c r="I4" s="37"/>
      <c r="J4" s="37"/>
      <c r="K4" s="5">
        <f t="shared" si="0"/>
        <v>10000</v>
      </c>
      <c r="L4" s="1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3" customFormat="1" ht="13" customHeight="1" x14ac:dyDescent="0.25">
      <c r="A5" s="28"/>
      <c r="B5" s="47"/>
      <c r="C5" s="44"/>
      <c r="D5" s="39"/>
      <c r="E5" s="15">
        <v>4</v>
      </c>
      <c r="F5" s="37">
        <f>C7</f>
        <v>3333.3333333333335</v>
      </c>
      <c r="G5" s="37"/>
      <c r="H5" s="37"/>
      <c r="I5" s="37"/>
      <c r="J5" s="37"/>
      <c r="K5" s="5">
        <f t="shared" si="0"/>
        <v>13333.333333333334</v>
      </c>
      <c r="L5" s="1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3" customFormat="1" ht="13" customHeight="1" x14ac:dyDescent="0.25">
      <c r="A6" s="28" t="s">
        <v>7</v>
      </c>
      <c r="B6" s="92">
        <f>Datos!D23</f>
        <v>0.84375</v>
      </c>
      <c r="C6" s="44"/>
      <c r="D6" s="39"/>
      <c r="E6" s="15">
        <v>5</v>
      </c>
      <c r="F6" s="37">
        <f>C7</f>
        <v>3333.3333333333335</v>
      </c>
      <c r="G6" s="37"/>
      <c r="H6" s="37"/>
      <c r="I6" s="37"/>
      <c r="J6" s="37"/>
      <c r="K6" s="5">
        <f t="shared" si="0"/>
        <v>16666.666666666668</v>
      </c>
      <c r="L6" s="1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3" customFormat="1" ht="13" customHeight="1" x14ac:dyDescent="0.25">
      <c r="A7" s="28" t="s">
        <v>8</v>
      </c>
      <c r="B7" s="59"/>
      <c r="C7" s="44">
        <f>Datos!E25</f>
        <v>3333.3333333333335</v>
      </c>
      <c r="D7" s="39"/>
      <c r="E7" s="15">
        <v>6</v>
      </c>
      <c r="F7" s="37">
        <f>C7</f>
        <v>3333.3333333333335</v>
      </c>
      <c r="G7" s="37"/>
      <c r="H7" s="37"/>
      <c r="I7" s="37"/>
      <c r="J7" s="37"/>
      <c r="K7" s="5">
        <f t="shared" si="0"/>
        <v>20000</v>
      </c>
      <c r="L7" s="1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3" customFormat="1" ht="13" customHeight="1" x14ac:dyDescent="0.25">
      <c r="A8" s="28"/>
      <c r="B8" s="46"/>
      <c r="C8" s="44"/>
      <c r="D8" s="39"/>
      <c r="E8" s="15">
        <v>7</v>
      </c>
      <c r="F8" s="37">
        <f>C7</f>
        <v>3333.3333333333335</v>
      </c>
      <c r="G8" s="37"/>
      <c r="H8" s="37"/>
      <c r="I8" s="37"/>
      <c r="J8" s="37"/>
      <c r="K8" s="5">
        <f t="shared" si="0"/>
        <v>23333.333333333332</v>
      </c>
      <c r="L8" s="1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3" customFormat="1" ht="13" customHeight="1" x14ac:dyDescent="0.25">
      <c r="A9" s="28" t="s">
        <v>9</v>
      </c>
      <c r="B9" s="92">
        <f>Datos!D27</f>
        <v>0.31</v>
      </c>
      <c r="C9" s="44">
        <f>Datos!E27</f>
        <v>177099.99999999997</v>
      </c>
      <c r="D9" s="40" t="s">
        <v>23</v>
      </c>
      <c r="E9" s="15">
        <v>8</v>
      </c>
      <c r="F9" s="37">
        <f>C7</f>
        <v>3333.3333333333335</v>
      </c>
      <c r="G9" s="37"/>
      <c r="H9" s="37"/>
      <c r="I9" s="37"/>
      <c r="J9" s="37"/>
      <c r="K9" s="5">
        <f t="shared" si="0"/>
        <v>26666.666666666664</v>
      </c>
      <c r="L9" s="1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s="3" customFormat="1" ht="13" customHeight="1" x14ac:dyDescent="0.25">
      <c r="A10" s="28" t="s">
        <v>13</v>
      </c>
      <c r="B10" s="92">
        <f>Datos!D29</f>
        <v>0.08</v>
      </c>
      <c r="C10" s="44"/>
      <c r="D10" s="39"/>
      <c r="E10" s="15">
        <v>9</v>
      </c>
      <c r="F10" s="37">
        <f>C7</f>
        <v>3333.3333333333335</v>
      </c>
      <c r="G10" s="37"/>
      <c r="H10" s="37"/>
      <c r="I10" s="37"/>
      <c r="J10" s="37"/>
      <c r="K10" s="5">
        <f t="shared" si="0"/>
        <v>29999.999999999996</v>
      </c>
      <c r="L10" s="1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3" customFormat="1" ht="13" customHeight="1" x14ac:dyDescent="0.25">
      <c r="A11" s="28" t="s">
        <v>4</v>
      </c>
      <c r="B11" s="47"/>
      <c r="C11" s="44">
        <f>Datos!E30</f>
        <v>161000</v>
      </c>
      <c r="D11" s="40"/>
      <c r="E11" s="15">
        <v>10</v>
      </c>
      <c r="F11" s="37">
        <f>C7</f>
        <v>3333.3333333333335</v>
      </c>
      <c r="G11" s="37"/>
      <c r="H11" s="37"/>
      <c r="I11" s="37"/>
      <c r="J11" s="37"/>
      <c r="K11" s="5">
        <f t="shared" si="0"/>
        <v>33333.333333333328</v>
      </c>
      <c r="L11" s="1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3" customFormat="1" ht="13" customHeight="1" x14ac:dyDescent="0.25">
      <c r="A12" s="60"/>
      <c r="B12" s="59"/>
      <c r="C12" s="59"/>
      <c r="D12" s="41"/>
      <c r="E12" s="15">
        <v>11</v>
      </c>
      <c r="F12" s="37">
        <f>C7</f>
        <v>3333.3333333333335</v>
      </c>
      <c r="G12" s="37"/>
      <c r="H12" s="37"/>
      <c r="I12" s="37"/>
      <c r="J12" s="37"/>
      <c r="K12" s="5">
        <f t="shared" si="0"/>
        <v>36666.666666666664</v>
      </c>
      <c r="L12" s="1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3" customFormat="1" ht="13" customHeight="1" x14ac:dyDescent="0.25">
      <c r="A13" s="1" t="s">
        <v>10</v>
      </c>
      <c r="B13" s="61" t="s">
        <v>16</v>
      </c>
      <c r="C13" s="52"/>
      <c r="D13" s="19"/>
      <c r="E13" s="15">
        <v>12</v>
      </c>
      <c r="F13" s="37">
        <f>C7</f>
        <v>3333.3333333333335</v>
      </c>
      <c r="G13" s="37"/>
      <c r="H13" s="37"/>
      <c r="I13" s="37"/>
      <c r="J13" s="37"/>
      <c r="K13" s="5">
        <f t="shared" si="0"/>
        <v>40000</v>
      </c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3" customFormat="1" ht="13" customHeight="1" x14ac:dyDescent="0.25">
      <c r="A14" s="28" t="s">
        <v>4</v>
      </c>
      <c r="B14" s="59"/>
      <c r="C14" s="45">
        <f>Datos!E32</f>
        <v>161000</v>
      </c>
      <c r="D14" s="42" t="s">
        <v>14</v>
      </c>
      <c r="E14" s="15">
        <v>13</v>
      </c>
      <c r="F14" s="37">
        <f>C7</f>
        <v>3333.3333333333335</v>
      </c>
      <c r="G14" s="37"/>
      <c r="H14" s="37"/>
      <c r="I14" s="37"/>
      <c r="J14" s="37"/>
      <c r="K14" s="5">
        <f t="shared" si="0"/>
        <v>43333.333333333336</v>
      </c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3" customFormat="1" ht="13" customHeight="1" x14ac:dyDescent="0.25">
      <c r="A15" s="28" t="s">
        <v>11</v>
      </c>
      <c r="B15" s="7">
        <f>Datos!D33</f>
        <v>0.53462500000000002</v>
      </c>
      <c r="C15" s="46">
        <f>Datos!E33</f>
        <v>171080</v>
      </c>
      <c r="D15" s="42" t="s">
        <v>14</v>
      </c>
      <c r="E15" s="15">
        <v>14</v>
      </c>
      <c r="F15" s="37">
        <f>C7</f>
        <v>3333.3333333333335</v>
      </c>
      <c r="G15" s="37"/>
      <c r="H15" s="37"/>
      <c r="I15" s="37"/>
      <c r="J15" s="37"/>
      <c r="K15" s="5">
        <f t="shared" si="0"/>
        <v>46666.666666666672</v>
      </c>
      <c r="L15" s="1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" customHeight="1" x14ac:dyDescent="0.35">
      <c r="A16" s="28" t="s">
        <v>49</v>
      </c>
      <c r="B16" s="7">
        <f>Datos!D34</f>
        <v>0.229125</v>
      </c>
      <c r="C16" s="46">
        <f>Datos!E34</f>
        <v>73320</v>
      </c>
      <c r="D16" s="42" t="s">
        <v>15</v>
      </c>
      <c r="E16" s="15">
        <v>15</v>
      </c>
      <c r="F16" s="37">
        <f>C7</f>
        <v>3333.3333333333335</v>
      </c>
      <c r="G16" s="37"/>
      <c r="H16" s="37"/>
      <c r="I16" s="37"/>
      <c r="J16" s="37"/>
      <c r="K16" s="5">
        <f t="shared" si="0"/>
        <v>50000.000000000007</v>
      </c>
    </row>
    <row r="17" spans="1:28" s="3" customFormat="1" ht="13" customHeight="1" x14ac:dyDescent="0.25">
      <c r="A17" s="30"/>
      <c r="B17" s="62"/>
      <c r="C17" s="48"/>
      <c r="D17" s="49"/>
      <c r="E17" s="15">
        <v>16</v>
      </c>
      <c r="F17" s="37">
        <f>C7</f>
        <v>3333.3333333333335</v>
      </c>
      <c r="G17" s="37"/>
      <c r="H17" s="37"/>
      <c r="I17" s="37"/>
      <c r="J17" s="37"/>
      <c r="K17" s="5">
        <f t="shared" si="0"/>
        <v>53333.333333333343</v>
      </c>
      <c r="L17" s="1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3" customFormat="1" ht="13" customHeight="1" x14ac:dyDescent="0.25">
      <c r="A18" s="20"/>
      <c r="B18" s="10"/>
      <c r="C18" s="35"/>
      <c r="D18" s="29"/>
      <c r="E18" s="15">
        <v>17</v>
      </c>
      <c r="F18" s="37">
        <f>C7</f>
        <v>3333.3333333333335</v>
      </c>
      <c r="G18" s="37"/>
      <c r="H18" s="37"/>
      <c r="I18" s="37"/>
      <c r="J18" s="37"/>
      <c r="K18" s="5">
        <f t="shared" si="0"/>
        <v>56666.666666666679</v>
      </c>
      <c r="L18" s="1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" customHeight="1" x14ac:dyDescent="0.35">
      <c r="A19" s="20"/>
      <c r="B19" s="17"/>
      <c r="C19" s="31"/>
      <c r="D19" s="29"/>
      <c r="E19" s="15">
        <v>18</v>
      </c>
      <c r="F19" s="37">
        <f>C7</f>
        <v>3333.3333333333335</v>
      </c>
      <c r="G19" s="37"/>
      <c r="H19" s="37"/>
      <c r="I19" s="37"/>
      <c r="J19" s="37"/>
      <c r="K19" s="5">
        <f t="shared" si="0"/>
        <v>60000.000000000015</v>
      </c>
    </row>
    <row r="20" spans="1:28" s="3" customFormat="1" ht="13" customHeight="1" x14ac:dyDescent="0.35">
      <c r="A20" s="22"/>
      <c r="B20" s="6"/>
      <c r="C20" s="6"/>
      <c r="D20" s="6"/>
      <c r="E20" s="15">
        <v>19</v>
      </c>
      <c r="F20" s="37">
        <f>C7</f>
        <v>3333.3333333333335</v>
      </c>
      <c r="G20" s="37"/>
      <c r="H20" s="37"/>
      <c r="I20" s="37"/>
      <c r="J20" s="37"/>
      <c r="K20" s="5">
        <f t="shared" si="0"/>
        <v>63333.33333333335</v>
      </c>
      <c r="L20" s="1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s="3" customFormat="1" ht="13" customHeight="1" x14ac:dyDescent="0.25">
      <c r="A21" s="20"/>
      <c r="B21" s="5"/>
      <c r="C21" s="36"/>
      <c r="D21" s="6"/>
      <c r="E21" s="15">
        <v>20</v>
      </c>
      <c r="F21" s="37">
        <f>C7</f>
        <v>3333.3333333333335</v>
      </c>
      <c r="G21" s="37"/>
      <c r="H21" s="37"/>
      <c r="I21" s="37"/>
      <c r="J21" s="37"/>
      <c r="K21" s="5">
        <f t="shared" si="0"/>
        <v>66666.666666666686</v>
      </c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s="3" customFormat="1" ht="13" customHeight="1" x14ac:dyDescent="0.25">
      <c r="A22" s="20"/>
      <c r="B22" s="5"/>
      <c r="C22" s="5"/>
      <c r="D22" s="21"/>
      <c r="E22" s="15">
        <v>21</v>
      </c>
      <c r="F22" s="37">
        <f>C7</f>
        <v>3333.3333333333335</v>
      </c>
      <c r="G22" s="37"/>
      <c r="H22" s="37"/>
      <c r="I22" s="37"/>
      <c r="J22" s="37">
        <f>C9</f>
        <v>177099.99999999997</v>
      </c>
      <c r="K22" s="5">
        <f>K21+SUM(F22:I22)-J22</f>
        <v>-107099.99999999996</v>
      </c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s="3" customFormat="1" ht="13" customHeight="1" x14ac:dyDescent="0.25">
      <c r="A23" s="20"/>
      <c r="B23" s="5"/>
      <c r="C23" s="5"/>
      <c r="D23" s="6"/>
      <c r="E23" s="15">
        <v>22</v>
      </c>
      <c r="F23" s="37">
        <f>C7</f>
        <v>3333.3333333333335</v>
      </c>
      <c r="G23" s="37">
        <f>C14+C15</f>
        <v>332080</v>
      </c>
      <c r="H23" s="37"/>
      <c r="I23" s="37"/>
      <c r="J23" s="37"/>
      <c r="K23" s="5">
        <f>K22+SUM(F23:I23)-J23</f>
        <v>228313.33333333337</v>
      </c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s="3" customFormat="1" ht="13" customHeight="1" x14ac:dyDescent="0.25">
      <c r="A24" s="20"/>
      <c r="B24" s="5"/>
      <c r="C24" s="6"/>
      <c r="D24" s="6"/>
      <c r="E24" s="15">
        <v>23</v>
      </c>
      <c r="F24" s="37">
        <f>C7</f>
        <v>3333.3333333333335</v>
      </c>
      <c r="G24" s="37"/>
      <c r="H24" s="37"/>
      <c r="I24" s="37"/>
      <c r="J24" s="37"/>
      <c r="K24" s="5">
        <f t="shared" si="0"/>
        <v>231646.66666666672</v>
      </c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s="3" customFormat="1" ht="13" customHeight="1" x14ac:dyDescent="0.25">
      <c r="A25" s="20"/>
      <c r="B25" s="5"/>
      <c r="C25" s="6"/>
      <c r="D25" s="6"/>
      <c r="E25" s="15">
        <v>24</v>
      </c>
      <c r="F25" s="37">
        <f>C7</f>
        <v>3333.3333333333335</v>
      </c>
      <c r="G25" s="37"/>
      <c r="H25" s="37"/>
      <c r="I25" s="37"/>
      <c r="J25" s="37"/>
      <c r="K25" s="5">
        <f t="shared" si="0"/>
        <v>234980.00000000006</v>
      </c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s="3" customFormat="1" ht="13" customHeight="1" x14ac:dyDescent="0.25">
      <c r="A26" s="20"/>
      <c r="B26" s="5"/>
      <c r="C26" s="6"/>
      <c r="D26" s="6"/>
      <c r="E26" s="15">
        <v>25</v>
      </c>
      <c r="F26" s="37">
        <f>C7</f>
        <v>3333.3333333333335</v>
      </c>
      <c r="G26" s="37"/>
      <c r="H26" s="37"/>
      <c r="I26" s="37"/>
      <c r="J26" s="37"/>
      <c r="K26" s="5">
        <f t="shared" si="0"/>
        <v>238313.3333333334</v>
      </c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s="3" customFormat="1" ht="13" customHeight="1" x14ac:dyDescent="0.25">
      <c r="A27" s="20"/>
      <c r="B27" s="5"/>
      <c r="C27" s="6"/>
      <c r="D27" s="6"/>
      <c r="E27" s="15">
        <v>26</v>
      </c>
      <c r="F27" s="37">
        <f>C7</f>
        <v>3333.3333333333335</v>
      </c>
      <c r="G27" s="37"/>
      <c r="H27" s="37"/>
      <c r="I27" s="37"/>
      <c r="J27" s="37"/>
      <c r="K27" s="5">
        <f t="shared" si="0"/>
        <v>241646.66666666674</v>
      </c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s="3" customFormat="1" ht="13" customHeight="1" x14ac:dyDescent="0.25">
      <c r="A28" s="20"/>
      <c r="B28" s="5"/>
      <c r="C28" s="6"/>
      <c r="D28" s="6"/>
      <c r="E28" s="15">
        <v>27</v>
      </c>
      <c r="F28" s="37">
        <f>C7</f>
        <v>3333.3333333333335</v>
      </c>
      <c r="G28" s="37"/>
      <c r="H28" s="37"/>
      <c r="I28" s="37"/>
      <c r="J28" s="37"/>
      <c r="K28" s="5">
        <f t="shared" si="0"/>
        <v>244980.00000000009</v>
      </c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s="3" customFormat="1" ht="13" customHeight="1" x14ac:dyDescent="0.25">
      <c r="A29" s="20"/>
      <c r="B29" s="5"/>
      <c r="C29" s="6"/>
      <c r="D29" s="6"/>
      <c r="E29" s="15">
        <v>28</v>
      </c>
      <c r="F29" s="37">
        <f>C7</f>
        <v>3333.3333333333335</v>
      </c>
      <c r="G29" s="37"/>
      <c r="H29" s="37"/>
      <c r="I29" s="37"/>
      <c r="J29" s="37">
        <f>C9</f>
        <v>177099.99999999997</v>
      </c>
      <c r="K29" s="5">
        <f t="shared" si="0"/>
        <v>71213.333333333459</v>
      </c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s="3" customFormat="1" ht="13" customHeight="1" x14ac:dyDescent="0.25">
      <c r="A30" s="20"/>
      <c r="B30" s="5"/>
      <c r="C30" s="16"/>
      <c r="D30" s="6"/>
      <c r="E30" s="15">
        <v>29</v>
      </c>
      <c r="F30" s="37">
        <f>C7</f>
        <v>3333.3333333333335</v>
      </c>
      <c r="G30" s="37"/>
      <c r="H30" s="37"/>
      <c r="I30" s="37"/>
      <c r="J30" s="37"/>
      <c r="K30" s="5">
        <f t="shared" si="0"/>
        <v>74546.666666666788</v>
      </c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s="11" customFormat="1" ht="13" customHeight="1" x14ac:dyDescent="0.25">
      <c r="A31" s="20"/>
      <c r="B31" s="5"/>
      <c r="C31" s="6"/>
      <c r="D31" s="6"/>
      <c r="E31" s="15">
        <v>30</v>
      </c>
      <c r="F31" s="37">
        <f>C7</f>
        <v>3333.3333333333335</v>
      </c>
      <c r="G31" s="37"/>
      <c r="H31" s="37"/>
      <c r="I31" s="37"/>
      <c r="J31" s="37"/>
      <c r="K31" s="5">
        <f t="shared" si="0"/>
        <v>77880.000000000116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13" customHeight="1" x14ac:dyDescent="0.35">
      <c r="A32" s="20"/>
      <c r="B32" s="5"/>
      <c r="C32" s="6"/>
      <c r="D32" s="21"/>
      <c r="E32" s="15">
        <v>31</v>
      </c>
      <c r="F32" s="37">
        <f>C7</f>
        <v>3333.3333333333335</v>
      </c>
      <c r="G32" s="37"/>
      <c r="H32" s="37"/>
      <c r="I32" s="37"/>
      <c r="J32" s="37"/>
      <c r="K32" s="5">
        <f t="shared" si="0"/>
        <v>81213.333333333445</v>
      </c>
    </row>
    <row r="33" spans="1:11" ht="13" customHeight="1" x14ac:dyDescent="0.35">
      <c r="A33" s="22"/>
      <c r="B33" s="22"/>
      <c r="C33" s="5"/>
      <c r="D33" s="18"/>
      <c r="E33" s="15">
        <v>32</v>
      </c>
      <c r="F33" s="37">
        <f>C7</f>
        <v>3333.3333333333335</v>
      </c>
      <c r="G33" s="37"/>
      <c r="H33" s="37"/>
      <c r="I33" s="37"/>
      <c r="J33" s="37"/>
      <c r="K33" s="5">
        <f t="shared" si="0"/>
        <v>84546.666666666773</v>
      </c>
    </row>
    <row r="34" spans="1:11" ht="13" customHeight="1" x14ac:dyDescent="0.35">
      <c r="A34" s="23"/>
      <c r="B34" s="23"/>
      <c r="C34" s="18"/>
      <c r="D34" s="18"/>
      <c r="E34" s="15">
        <v>33</v>
      </c>
      <c r="F34" s="37">
        <f>C7</f>
        <v>3333.3333333333335</v>
      </c>
      <c r="G34" s="37"/>
      <c r="H34" s="37"/>
      <c r="I34" s="37"/>
      <c r="J34" s="37"/>
      <c r="K34" s="5">
        <f t="shared" si="0"/>
        <v>87880.000000000102</v>
      </c>
    </row>
    <row r="35" spans="1:11" ht="13" customHeight="1" x14ac:dyDescent="0.35">
      <c r="A35" s="22"/>
      <c r="B35" s="22"/>
      <c r="C35" s="24"/>
      <c r="D35" s="18"/>
      <c r="E35" s="15">
        <v>34</v>
      </c>
      <c r="F35" s="37">
        <f>C7</f>
        <v>3333.3333333333335</v>
      </c>
      <c r="G35" s="37"/>
      <c r="H35" s="37"/>
      <c r="I35" s="37"/>
      <c r="J35" s="37"/>
      <c r="K35" s="5">
        <f t="shared" ref="K35:K66" si="1">K34+SUM(F35:I35)-J35</f>
        <v>91213.33333333343</v>
      </c>
    </row>
    <row r="36" spans="1:11" ht="13" customHeight="1" x14ac:dyDescent="0.35">
      <c r="A36" s="22"/>
      <c r="B36" s="25"/>
      <c r="C36" s="24"/>
      <c r="D36" s="25"/>
      <c r="E36" s="15">
        <v>35</v>
      </c>
      <c r="F36" s="37">
        <f>C7</f>
        <v>3333.3333333333335</v>
      </c>
      <c r="G36" s="37"/>
      <c r="H36" s="37"/>
      <c r="I36" s="37"/>
      <c r="J36" s="37">
        <f>C9</f>
        <v>177099.99999999997</v>
      </c>
      <c r="K36" s="5">
        <f t="shared" si="1"/>
        <v>-82553.333333333212</v>
      </c>
    </row>
    <row r="37" spans="1:11" ht="13" customHeight="1" x14ac:dyDescent="0.35">
      <c r="A37" s="22"/>
      <c r="B37" s="25"/>
      <c r="C37" s="25"/>
      <c r="D37" s="25"/>
      <c r="E37" s="15">
        <v>36</v>
      </c>
      <c r="F37" s="37">
        <f>C7</f>
        <v>3333.3333333333335</v>
      </c>
      <c r="G37" s="37"/>
      <c r="H37" s="37"/>
      <c r="I37" s="37"/>
      <c r="J37" s="37"/>
      <c r="K37" s="5">
        <f t="shared" si="1"/>
        <v>-79219.999999999884</v>
      </c>
    </row>
    <row r="38" spans="1:11" ht="13" customHeight="1" x14ac:dyDescent="0.35">
      <c r="A38" s="22"/>
      <c r="B38" s="25"/>
      <c r="C38" s="25"/>
      <c r="D38" s="25"/>
      <c r="E38" s="15">
        <v>37</v>
      </c>
      <c r="F38" s="37">
        <f>C7</f>
        <v>3333.3333333333335</v>
      </c>
      <c r="G38" s="37">
        <f>C14+C15</f>
        <v>332080</v>
      </c>
      <c r="H38" s="37"/>
      <c r="I38" s="37"/>
      <c r="J38" s="37"/>
      <c r="K38" s="5">
        <f t="shared" si="1"/>
        <v>256193.33333333343</v>
      </c>
    </row>
    <row r="39" spans="1:11" ht="13" customHeight="1" x14ac:dyDescent="0.35">
      <c r="A39" s="22"/>
      <c r="B39" s="25"/>
      <c r="C39" s="25"/>
      <c r="D39" s="25"/>
      <c r="E39" s="15">
        <v>38</v>
      </c>
      <c r="F39" s="37">
        <f>C7</f>
        <v>3333.3333333333335</v>
      </c>
      <c r="G39" s="37"/>
      <c r="H39" s="37"/>
      <c r="I39" s="37"/>
      <c r="J39" s="37"/>
      <c r="K39" s="5">
        <f t="shared" si="1"/>
        <v>259526.66666666677</v>
      </c>
    </row>
    <row r="40" spans="1:11" ht="13" customHeight="1" x14ac:dyDescent="0.35">
      <c r="A40" s="22"/>
      <c r="B40" s="25"/>
      <c r="C40" s="25"/>
      <c r="D40" s="25"/>
      <c r="E40" s="15">
        <v>39</v>
      </c>
      <c r="F40" s="37">
        <f>C7</f>
        <v>3333.3333333333335</v>
      </c>
      <c r="G40" s="37"/>
      <c r="H40" s="37"/>
      <c r="I40" s="37"/>
      <c r="J40" s="37"/>
      <c r="K40" s="5">
        <f t="shared" si="1"/>
        <v>262860.00000000012</v>
      </c>
    </row>
    <row r="41" spans="1:11" ht="13" customHeight="1" x14ac:dyDescent="0.35">
      <c r="A41" s="22"/>
      <c r="B41" s="25"/>
      <c r="C41" s="25"/>
      <c r="D41" s="25"/>
      <c r="E41" s="15">
        <v>40</v>
      </c>
      <c r="F41" s="37">
        <f>C7</f>
        <v>3333.3333333333335</v>
      </c>
      <c r="G41" s="37"/>
      <c r="H41" s="37"/>
      <c r="I41" s="37"/>
      <c r="J41" s="37"/>
      <c r="K41" s="5">
        <f t="shared" si="1"/>
        <v>266193.33333333343</v>
      </c>
    </row>
    <row r="42" spans="1:11" ht="13" customHeight="1" x14ac:dyDescent="0.35">
      <c r="A42" s="22"/>
      <c r="B42" s="25"/>
      <c r="C42" s="25"/>
      <c r="D42" s="25"/>
      <c r="E42" s="15">
        <v>41</v>
      </c>
      <c r="F42" s="37">
        <f>C7</f>
        <v>3333.3333333333335</v>
      </c>
      <c r="G42" s="37"/>
      <c r="H42" s="37"/>
      <c r="I42" s="37"/>
      <c r="J42" s="37"/>
      <c r="K42" s="5">
        <f t="shared" si="1"/>
        <v>269526.66666666674</v>
      </c>
    </row>
    <row r="43" spans="1:11" ht="13" customHeight="1" x14ac:dyDescent="0.35">
      <c r="A43" s="22"/>
      <c r="B43" s="25"/>
      <c r="C43" s="25"/>
      <c r="D43" s="25"/>
      <c r="E43" s="15">
        <v>42</v>
      </c>
      <c r="F43" s="37">
        <f>C7</f>
        <v>3333.3333333333335</v>
      </c>
      <c r="G43" s="37"/>
      <c r="H43" s="37"/>
      <c r="I43" s="37"/>
      <c r="J43" s="37">
        <f>C9</f>
        <v>177099.99999999997</v>
      </c>
      <c r="K43" s="5">
        <f t="shared" si="1"/>
        <v>95760.000000000087</v>
      </c>
    </row>
    <row r="44" spans="1:11" ht="13" customHeight="1" x14ac:dyDescent="0.35">
      <c r="A44" s="22"/>
      <c r="B44" s="25"/>
      <c r="C44" s="25"/>
      <c r="D44" s="25"/>
      <c r="E44" s="15">
        <v>43</v>
      </c>
      <c r="F44" s="37">
        <f>C7</f>
        <v>3333.3333333333335</v>
      </c>
      <c r="G44" s="37"/>
      <c r="H44" s="37"/>
      <c r="I44" s="37"/>
      <c r="J44" s="37"/>
      <c r="K44" s="5">
        <f t="shared" si="1"/>
        <v>99093.333333333416</v>
      </c>
    </row>
    <row r="45" spans="1:11" ht="13" customHeight="1" x14ac:dyDescent="0.35">
      <c r="A45" s="22"/>
      <c r="B45" s="25"/>
      <c r="C45" s="25"/>
      <c r="D45" s="26"/>
      <c r="E45" s="15">
        <v>44</v>
      </c>
      <c r="F45" s="37">
        <f>C7</f>
        <v>3333.3333333333335</v>
      </c>
      <c r="G45" s="37"/>
      <c r="H45" s="37"/>
      <c r="I45" s="37"/>
      <c r="J45" s="37"/>
      <c r="K45" s="5">
        <f t="shared" si="1"/>
        <v>102426.66666666674</v>
      </c>
    </row>
    <row r="46" spans="1:11" ht="13" customHeight="1" x14ac:dyDescent="0.35">
      <c r="A46" s="22"/>
      <c r="B46" s="25"/>
      <c r="C46" s="25"/>
      <c r="D46" s="26"/>
      <c r="E46" s="15">
        <v>45</v>
      </c>
      <c r="F46" s="37">
        <f>C7</f>
        <v>3333.3333333333335</v>
      </c>
      <c r="G46" s="37"/>
      <c r="H46" s="37"/>
      <c r="I46" s="37"/>
      <c r="J46" s="37"/>
      <c r="K46" s="5">
        <f t="shared" si="1"/>
        <v>105760.00000000007</v>
      </c>
    </row>
    <row r="47" spans="1:11" ht="13" customHeight="1" x14ac:dyDescent="0.35">
      <c r="A47" s="22"/>
      <c r="B47" s="25"/>
      <c r="C47" s="25"/>
      <c r="D47" s="26"/>
      <c r="E47" s="15">
        <v>46</v>
      </c>
      <c r="F47" s="37">
        <f>C7</f>
        <v>3333.3333333333335</v>
      </c>
      <c r="G47" s="37"/>
      <c r="H47" s="37"/>
      <c r="I47" s="37"/>
      <c r="J47" s="37"/>
      <c r="K47" s="5">
        <f t="shared" si="1"/>
        <v>109093.3333333334</v>
      </c>
    </row>
    <row r="48" spans="1:11" ht="13" customHeight="1" x14ac:dyDescent="0.35">
      <c r="A48" s="22"/>
      <c r="B48" s="25"/>
      <c r="C48" s="25"/>
      <c r="D48" s="25"/>
      <c r="E48" s="15">
        <v>47</v>
      </c>
      <c r="F48" s="37">
        <f>C7</f>
        <v>3333.3333333333335</v>
      </c>
      <c r="G48" s="37"/>
      <c r="H48" s="37"/>
      <c r="I48" s="37"/>
      <c r="J48" s="37"/>
      <c r="K48" s="5">
        <f t="shared" si="1"/>
        <v>112426.66666666673</v>
      </c>
    </row>
    <row r="49" spans="1:11" ht="13" customHeight="1" x14ac:dyDescent="0.35">
      <c r="A49" s="22"/>
      <c r="B49" s="25"/>
      <c r="C49" s="25"/>
      <c r="D49" s="26"/>
      <c r="E49" s="15">
        <v>48</v>
      </c>
      <c r="F49" s="37">
        <f>C7</f>
        <v>3333.3333333333335</v>
      </c>
      <c r="G49" s="37"/>
      <c r="H49" s="37"/>
      <c r="I49" s="37"/>
      <c r="J49" s="37"/>
      <c r="K49" s="5">
        <f t="shared" si="1"/>
        <v>115760.00000000006</v>
      </c>
    </row>
    <row r="50" spans="1:11" ht="13" customHeight="1" x14ac:dyDescent="0.35">
      <c r="A50" s="22"/>
      <c r="B50" s="25"/>
      <c r="C50" s="25"/>
      <c r="D50" s="25"/>
      <c r="E50" s="15">
        <v>49</v>
      </c>
      <c r="F50" s="37">
        <f>C7</f>
        <v>3333.3333333333335</v>
      </c>
      <c r="G50" s="37"/>
      <c r="H50" s="37"/>
      <c r="I50" s="37"/>
      <c r="J50" s="37">
        <f>C9</f>
        <v>177099.99999999997</v>
      </c>
      <c r="K50" s="5">
        <f t="shared" si="1"/>
        <v>-58006.666666666584</v>
      </c>
    </row>
    <row r="51" spans="1:11" ht="13" customHeight="1" x14ac:dyDescent="0.35">
      <c r="A51" s="22"/>
      <c r="B51" s="25"/>
      <c r="C51" s="25"/>
      <c r="D51" s="25"/>
      <c r="E51" s="15">
        <v>50</v>
      </c>
      <c r="F51" s="37">
        <f>C7</f>
        <v>3333.3333333333335</v>
      </c>
      <c r="G51" s="37"/>
      <c r="H51" s="37"/>
      <c r="I51" s="37"/>
      <c r="J51" s="37"/>
      <c r="K51" s="5">
        <f t="shared" si="1"/>
        <v>-54673.333333333248</v>
      </c>
    </row>
    <row r="52" spans="1:11" ht="13" customHeight="1" x14ac:dyDescent="0.35">
      <c r="A52" s="22"/>
      <c r="B52" s="25"/>
      <c r="C52" s="25"/>
      <c r="D52" s="25"/>
      <c r="E52" s="15">
        <v>51</v>
      </c>
      <c r="F52" s="37">
        <f>C7</f>
        <v>3333.3333333333335</v>
      </c>
      <c r="G52" s="37"/>
      <c r="H52" s="37"/>
      <c r="I52" s="37"/>
      <c r="J52" s="37"/>
      <c r="K52" s="5">
        <f t="shared" si="1"/>
        <v>-51339.999999999913</v>
      </c>
    </row>
    <row r="53" spans="1:11" ht="13" customHeight="1" x14ac:dyDescent="0.35">
      <c r="A53" s="22"/>
      <c r="B53" s="25"/>
      <c r="C53" s="25"/>
      <c r="D53" s="25"/>
      <c r="E53" s="15">
        <v>52</v>
      </c>
      <c r="F53" s="37">
        <f>C7</f>
        <v>3333.3333333333335</v>
      </c>
      <c r="G53" s="37">
        <f>C14+C15</f>
        <v>332080</v>
      </c>
      <c r="H53" s="37"/>
      <c r="I53" s="37"/>
      <c r="J53" s="37"/>
      <c r="K53" s="5">
        <f t="shared" si="1"/>
        <v>284073.33333333337</v>
      </c>
    </row>
    <row r="54" spans="1:11" ht="13" customHeight="1" x14ac:dyDescent="0.35">
      <c r="A54" s="22"/>
      <c r="B54" s="25"/>
      <c r="C54" s="25"/>
      <c r="D54" s="25"/>
      <c r="E54" s="15">
        <v>53</v>
      </c>
      <c r="F54" s="37">
        <f>C7</f>
        <v>3333.3333333333335</v>
      </c>
      <c r="G54" s="37"/>
      <c r="H54" s="37"/>
      <c r="I54" s="37"/>
      <c r="J54" s="37"/>
      <c r="K54" s="5">
        <f t="shared" si="1"/>
        <v>287406.66666666669</v>
      </c>
    </row>
    <row r="55" spans="1:11" ht="13" customHeight="1" x14ac:dyDescent="0.35">
      <c r="A55" s="22"/>
      <c r="B55" s="25"/>
      <c r="C55" s="25"/>
      <c r="D55" s="25"/>
      <c r="E55" s="15">
        <v>54</v>
      </c>
      <c r="F55" s="37">
        <f>C7</f>
        <v>3333.3333333333335</v>
      </c>
      <c r="G55" s="37"/>
      <c r="H55" s="37"/>
      <c r="I55" s="37"/>
      <c r="J55" s="37"/>
      <c r="K55" s="5">
        <f t="shared" si="1"/>
        <v>290740</v>
      </c>
    </row>
    <row r="56" spans="1:11" ht="13" customHeight="1" x14ac:dyDescent="0.35">
      <c r="A56" s="22"/>
      <c r="B56" s="25"/>
      <c r="C56" s="25"/>
      <c r="D56" s="25"/>
      <c r="E56" s="15">
        <v>55</v>
      </c>
      <c r="F56" s="37">
        <f>C7</f>
        <v>3333.3333333333335</v>
      </c>
      <c r="G56" s="37"/>
      <c r="H56" s="37">
        <f>C16</f>
        <v>73320</v>
      </c>
      <c r="I56" s="37"/>
      <c r="J56" s="37"/>
      <c r="K56" s="5">
        <f t="shared" si="1"/>
        <v>367393.33333333331</v>
      </c>
    </row>
    <row r="57" spans="1:11" ht="13" customHeight="1" x14ac:dyDescent="0.35">
      <c r="A57" s="22"/>
      <c r="B57" s="25"/>
      <c r="C57" s="25"/>
      <c r="D57" s="25"/>
      <c r="E57" s="15">
        <v>56</v>
      </c>
      <c r="F57" s="37">
        <f>C7</f>
        <v>3333.3333333333335</v>
      </c>
      <c r="G57" s="37"/>
      <c r="H57" s="37"/>
      <c r="I57" s="37"/>
      <c r="J57" s="37">
        <f>C9</f>
        <v>177099.99999999997</v>
      </c>
      <c r="K57" s="5">
        <f t="shared" si="1"/>
        <v>193626.66666666666</v>
      </c>
    </row>
    <row r="58" spans="1:11" ht="13" customHeight="1" x14ac:dyDescent="0.35">
      <c r="A58" s="22"/>
      <c r="B58" s="25"/>
      <c r="C58" s="25"/>
      <c r="D58" s="25"/>
      <c r="E58" s="15">
        <v>57</v>
      </c>
      <c r="F58" s="37">
        <f>C7</f>
        <v>3333.3333333333335</v>
      </c>
      <c r="G58" s="37"/>
      <c r="H58" s="37"/>
      <c r="I58" s="37"/>
      <c r="J58" s="37"/>
      <c r="K58" s="5">
        <f t="shared" si="1"/>
        <v>196960</v>
      </c>
    </row>
    <row r="59" spans="1:11" ht="13" customHeight="1" x14ac:dyDescent="0.35">
      <c r="A59" s="22"/>
      <c r="B59" s="25"/>
      <c r="C59" s="25"/>
      <c r="D59" s="25"/>
      <c r="E59" s="15">
        <v>58</v>
      </c>
      <c r="F59" s="37">
        <f>C7</f>
        <v>3333.3333333333335</v>
      </c>
      <c r="G59" s="37"/>
      <c r="H59" s="37"/>
      <c r="I59" s="37"/>
      <c r="J59" s="37"/>
      <c r="K59" s="5">
        <f t="shared" si="1"/>
        <v>200293.33333333334</v>
      </c>
    </row>
    <row r="60" spans="1:11" ht="13" customHeight="1" x14ac:dyDescent="0.35">
      <c r="A60" s="22"/>
      <c r="B60" s="25"/>
      <c r="C60" s="25"/>
      <c r="D60" s="25"/>
      <c r="E60" s="15">
        <v>59</v>
      </c>
      <c r="F60" s="37">
        <f>C7</f>
        <v>3333.3333333333335</v>
      </c>
      <c r="G60" s="37"/>
      <c r="H60" s="37"/>
      <c r="I60" s="37"/>
      <c r="J60" s="37"/>
      <c r="K60" s="5">
        <f t="shared" si="1"/>
        <v>203626.66666666669</v>
      </c>
    </row>
    <row r="61" spans="1:11" ht="13" customHeight="1" x14ac:dyDescent="0.35">
      <c r="A61" s="22"/>
      <c r="B61" s="25"/>
      <c r="C61" s="25"/>
      <c r="D61" s="25"/>
      <c r="E61" s="15">
        <v>60</v>
      </c>
      <c r="F61" s="37">
        <f>C7</f>
        <v>3333.3333333333335</v>
      </c>
      <c r="G61" s="37"/>
      <c r="H61" s="37"/>
      <c r="I61" s="37"/>
      <c r="J61" s="37"/>
      <c r="K61" s="5">
        <f t="shared" si="1"/>
        <v>206960.00000000003</v>
      </c>
    </row>
    <row r="62" spans="1:11" ht="13" customHeight="1" x14ac:dyDescent="0.35">
      <c r="A62" s="22"/>
      <c r="B62" s="22"/>
      <c r="C62" s="25"/>
      <c r="D62" s="18"/>
      <c r="E62" s="15">
        <v>61</v>
      </c>
      <c r="F62" s="37">
        <f>C7</f>
        <v>3333.3333333333335</v>
      </c>
      <c r="G62" s="37"/>
      <c r="H62" s="37"/>
      <c r="I62" s="37"/>
      <c r="J62" s="37"/>
      <c r="K62" s="5">
        <f t="shared" si="1"/>
        <v>210293.33333333337</v>
      </c>
    </row>
    <row r="63" spans="1:11" ht="13" customHeight="1" x14ac:dyDescent="0.35">
      <c r="A63" s="22"/>
      <c r="B63" s="22"/>
      <c r="C63" s="18"/>
      <c r="D63" s="18"/>
      <c r="E63" s="15">
        <v>62</v>
      </c>
      <c r="F63" s="37">
        <f>C7</f>
        <v>3333.3333333333335</v>
      </c>
      <c r="G63" s="37"/>
      <c r="H63" s="37"/>
      <c r="I63" s="37"/>
      <c r="J63" s="37"/>
      <c r="K63" s="5">
        <f t="shared" si="1"/>
        <v>213626.66666666672</v>
      </c>
    </row>
    <row r="64" spans="1:11" ht="13" customHeight="1" x14ac:dyDescent="0.35">
      <c r="A64" s="22"/>
      <c r="B64" s="22"/>
      <c r="C64" s="18"/>
      <c r="D64" s="18"/>
      <c r="E64" s="15">
        <v>63</v>
      </c>
      <c r="F64" s="37">
        <f>C7</f>
        <v>3333.3333333333335</v>
      </c>
      <c r="G64" s="37"/>
      <c r="H64" s="37"/>
      <c r="I64" s="37"/>
      <c r="J64" s="37">
        <f>C9</f>
        <v>177099.99999999997</v>
      </c>
      <c r="K64" s="5">
        <f t="shared" si="1"/>
        <v>39860.000000000087</v>
      </c>
    </row>
    <row r="65" spans="1:11" ht="13" customHeight="1" x14ac:dyDescent="0.35">
      <c r="A65" s="22"/>
      <c r="B65" s="22"/>
      <c r="C65" s="18"/>
      <c r="D65" s="18"/>
      <c r="E65" s="15">
        <v>64</v>
      </c>
      <c r="F65" s="37">
        <f>C7</f>
        <v>3333.3333333333335</v>
      </c>
      <c r="G65" s="37"/>
      <c r="H65" s="37"/>
      <c r="I65" s="37"/>
      <c r="J65" s="37"/>
      <c r="K65" s="5">
        <f t="shared" si="1"/>
        <v>43193.333333333423</v>
      </c>
    </row>
    <row r="66" spans="1:11" ht="13" customHeight="1" x14ac:dyDescent="0.35">
      <c r="A66" s="22"/>
      <c r="B66" s="22"/>
      <c r="C66" s="18"/>
      <c r="D66" s="18"/>
      <c r="E66" s="15">
        <v>65</v>
      </c>
      <c r="F66" s="37">
        <f>C7</f>
        <v>3333.3333333333335</v>
      </c>
      <c r="G66" s="37"/>
      <c r="H66" s="37"/>
      <c r="I66" s="37"/>
      <c r="J66" s="37"/>
      <c r="K66" s="5">
        <f t="shared" si="1"/>
        <v>46526.666666666759</v>
      </c>
    </row>
    <row r="67" spans="1:11" ht="13" customHeight="1" x14ac:dyDescent="0.35">
      <c r="A67" s="22"/>
      <c r="B67" s="22"/>
      <c r="C67" s="18"/>
      <c r="D67" s="18"/>
      <c r="E67" s="15">
        <v>66</v>
      </c>
      <c r="F67" s="37">
        <f>C7</f>
        <v>3333.3333333333335</v>
      </c>
      <c r="G67" s="37"/>
      <c r="H67" s="37"/>
      <c r="I67" s="37"/>
      <c r="J67" s="37"/>
      <c r="K67" s="5">
        <f t="shared" ref="K67:K98" si="2">K66+SUM(F67:I67)-J67</f>
        <v>49860.000000000095</v>
      </c>
    </row>
    <row r="68" spans="1:11" ht="13" customHeight="1" x14ac:dyDescent="0.35">
      <c r="A68" s="22"/>
      <c r="B68" s="22"/>
      <c r="C68" s="18"/>
      <c r="D68" s="18"/>
      <c r="E68" s="15">
        <v>67</v>
      </c>
      <c r="F68" s="37">
        <f>C7</f>
        <v>3333.3333333333335</v>
      </c>
      <c r="G68" s="37">
        <f>C14+C15</f>
        <v>332080</v>
      </c>
      <c r="H68" s="37"/>
      <c r="I68" s="37"/>
      <c r="J68" s="37"/>
      <c r="K68" s="5">
        <f t="shared" si="2"/>
        <v>385273.33333333343</v>
      </c>
    </row>
    <row r="69" spans="1:11" ht="13" customHeight="1" x14ac:dyDescent="0.35">
      <c r="A69" s="22"/>
      <c r="B69" s="22"/>
      <c r="C69" s="18"/>
      <c r="D69" s="18"/>
      <c r="E69" s="15">
        <v>68</v>
      </c>
      <c r="F69" s="37">
        <f>C7</f>
        <v>3333.3333333333335</v>
      </c>
      <c r="G69" s="37"/>
      <c r="H69" s="37"/>
      <c r="I69" s="37"/>
      <c r="J69" s="37"/>
      <c r="K69" s="5">
        <f t="shared" si="2"/>
        <v>388606.66666666674</v>
      </c>
    </row>
    <row r="70" spans="1:11" ht="13" customHeight="1" x14ac:dyDescent="0.35">
      <c r="A70" s="22"/>
      <c r="B70" s="22"/>
      <c r="C70" s="18"/>
      <c r="D70" s="18"/>
      <c r="E70" s="15">
        <v>69</v>
      </c>
      <c r="F70" s="37">
        <f>C7</f>
        <v>3333.3333333333335</v>
      </c>
      <c r="G70" s="37"/>
      <c r="H70" s="37"/>
      <c r="I70" s="37"/>
      <c r="J70" s="37"/>
      <c r="K70" s="5">
        <f t="shared" si="2"/>
        <v>391940.00000000006</v>
      </c>
    </row>
    <row r="71" spans="1:11" ht="13" customHeight="1" x14ac:dyDescent="0.35">
      <c r="A71" s="22"/>
      <c r="B71" s="22"/>
      <c r="C71" s="18"/>
      <c r="D71" s="18"/>
      <c r="E71" s="15">
        <v>70</v>
      </c>
      <c r="F71" s="37">
        <f>C7</f>
        <v>3333.3333333333335</v>
      </c>
      <c r="G71" s="37"/>
      <c r="H71" s="37">
        <f>C16</f>
        <v>73320</v>
      </c>
      <c r="I71" s="37"/>
      <c r="J71" s="37">
        <f>C9</f>
        <v>177099.99999999997</v>
      </c>
      <c r="K71" s="5">
        <f t="shared" si="2"/>
        <v>291493.33333333337</v>
      </c>
    </row>
    <row r="72" spans="1:11" ht="13" customHeight="1" x14ac:dyDescent="0.35">
      <c r="A72" s="22"/>
      <c r="B72" s="22"/>
      <c r="C72" s="18"/>
      <c r="D72" s="18"/>
      <c r="E72" s="15">
        <v>71</v>
      </c>
      <c r="F72" s="37">
        <f>C7</f>
        <v>3333.3333333333335</v>
      </c>
      <c r="G72" s="37"/>
      <c r="H72" s="37"/>
      <c r="I72" s="37"/>
      <c r="J72" s="37"/>
      <c r="K72" s="5">
        <f t="shared" si="2"/>
        <v>294826.66666666669</v>
      </c>
    </row>
    <row r="73" spans="1:11" ht="13" customHeight="1" x14ac:dyDescent="0.35">
      <c r="A73" s="22"/>
      <c r="B73" s="22"/>
      <c r="C73" s="18"/>
      <c r="D73" s="18"/>
      <c r="E73" s="4">
        <v>72</v>
      </c>
      <c r="F73" s="37">
        <f>C7</f>
        <v>3333.3333333333335</v>
      </c>
      <c r="G73" s="37"/>
      <c r="H73" s="37"/>
      <c r="I73" s="37"/>
      <c r="J73" s="37"/>
      <c r="K73" s="5">
        <f t="shared" si="2"/>
        <v>298160</v>
      </c>
    </row>
    <row r="74" spans="1:11" ht="13" customHeight="1" x14ac:dyDescent="0.35">
      <c r="A74" s="22"/>
      <c r="B74" s="22"/>
      <c r="C74" s="18"/>
      <c r="D74" s="18"/>
      <c r="E74" s="4">
        <v>73</v>
      </c>
      <c r="F74" s="37">
        <f>C7</f>
        <v>3333.3333333333335</v>
      </c>
      <c r="G74" s="37"/>
      <c r="H74" s="37"/>
      <c r="I74" s="37"/>
      <c r="J74" s="37"/>
      <c r="K74" s="5">
        <f t="shared" si="2"/>
        <v>301493.33333333331</v>
      </c>
    </row>
    <row r="75" spans="1:11" ht="13" customHeight="1" x14ac:dyDescent="0.35">
      <c r="A75" s="22"/>
      <c r="B75" s="22"/>
      <c r="C75" s="18"/>
      <c r="D75" s="18"/>
      <c r="E75" s="4">
        <v>74</v>
      </c>
      <c r="F75" s="37">
        <f>C7</f>
        <v>3333.3333333333335</v>
      </c>
      <c r="G75" s="37"/>
      <c r="H75" s="37"/>
      <c r="I75" s="37"/>
      <c r="J75" s="37"/>
      <c r="K75" s="5">
        <f t="shared" si="2"/>
        <v>304826.66666666663</v>
      </c>
    </row>
    <row r="76" spans="1:11" ht="13" customHeight="1" x14ac:dyDescent="0.35">
      <c r="A76" s="22"/>
      <c r="B76" s="22"/>
      <c r="C76" s="18"/>
      <c r="D76" s="18"/>
      <c r="E76" s="4">
        <v>75</v>
      </c>
      <c r="F76" s="37">
        <f>C7</f>
        <v>3333.3333333333335</v>
      </c>
      <c r="G76" s="37"/>
      <c r="H76" s="37"/>
      <c r="I76" s="37">
        <f>C17</f>
        <v>0</v>
      </c>
      <c r="J76" s="37"/>
      <c r="K76" s="5">
        <f t="shared" si="2"/>
        <v>308159.99999999994</v>
      </c>
    </row>
    <row r="77" spans="1:11" ht="13" customHeight="1" x14ac:dyDescent="0.35">
      <c r="A77" s="22"/>
      <c r="B77" s="22"/>
      <c r="C77" s="18"/>
      <c r="D77" s="18"/>
      <c r="E77" s="4">
        <v>76</v>
      </c>
      <c r="F77" s="37">
        <f>C7</f>
        <v>3333.3333333333335</v>
      </c>
      <c r="G77" s="37"/>
      <c r="H77" s="37"/>
      <c r="I77" s="37"/>
      <c r="J77" s="37"/>
      <c r="K77" s="5">
        <f t="shared" si="2"/>
        <v>311493.33333333326</v>
      </c>
    </row>
    <row r="78" spans="1:11" ht="13" customHeight="1" x14ac:dyDescent="0.35">
      <c r="E78" s="4">
        <v>77</v>
      </c>
      <c r="F78" s="37">
        <f>C7</f>
        <v>3333.3333333333335</v>
      </c>
      <c r="G78" s="37"/>
      <c r="H78" s="37"/>
      <c r="I78" s="37"/>
      <c r="J78" s="37">
        <f>C9</f>
        <v>177099.99999999997</v>
      </c>
      <c r="K78" s="5">
        <f t="shared" si="2"/>
        <v>137726.6666666666</v>
      </c>
    </row>
    <row r="79" spans="1:11" ht="13" customHeight="1" x14ac:dyDescent="0.35">
      <c r="E79" s="4">
        <v>78</v>
      </c>
      <c r="F79" s="37">
        <f>C7</f>
        <v>3333.3333333333335</v>
      </c>
      <c r="G79" s="37"/>
      <c r="H79" s="37"/>
      <c r="I79" s="37"/>
      <c r="J79" s="37"/>
      <c r="K79" s="5">
        <f t="shared" si="2"/>
        <v>141059.99999999994</v>
      </c>
    </row>
    <row r="80" spans="1:11" ht="13" customHeight="1" x14ac:dyDescent="0.35">
      <c r="E80" s="4">
        <v>79</v>
      </c>
      <c r="F80" s="37">
        <f>C7</f>
        <v>3333.3333333333335</v>
      </c>
      <c r="G80" s="37"/>
      <c r="H80" s="37"/>
      <c r="I80" s="37"/>
      <c r="J80" s="37"/>
      <c r="K80" s="5">
        <f t="shared" si="2"/>
        <v>144393.33333333328</v>
      </c>
    </row>
    <row r="81" spans="5:11" ht="13" customHeight="1" x14ac:dyDescent="0.35">
      <c r="E81" s="4">
        <v>80</v>
      </c>
      <c r="F81" s="37">
        <f>C7</f>
        <v>3333.3333333333335</v>
      </c>
      <c r="G81" s="37"/>
      <c r="H81" s="37"/>
      <c r="I81" s="37"/>
      <c r="J81" s="37"/>
      <c r="K81" s="5">
        <f t="shared" si="2"/>
        <v>147726.66666666663</v>
      </c>
    </row>
    <row r="82" spans="5:11" ht="13" customHeight="1" x14ac:dyDescent="0.35">
      <c r="E82" s="4">
        <v>81</v>
      </c>
      <c r="F82" s="37">
        <f>C7</f>
        <v>3333.3333333333335</v>
      </c>
      <c r="G82" s="37"/>
      <c r="H82" s="37"/>
      <c r="I82" s="37"/>
      <c r="J82" s="37"/>
      <c r="K82" s="5">
        <f t="shared" si="2"/>
        <v>151059.99999999997</v>
      </c>
    </row>
    <row r="83" spans="5:11" ht="13" customHeight="1" x14ac:dyDescent="0.35">
      <c r="E83" s="4">
        <v>82</v>
      </c>
      <c r="F83" s="37">
        <f>C7</f>
        <v>3333.3333333333335</v>
      </c>
      <c r="G83" s="37">
        <f>C14+C15</f>
        <v>332080</v>
      </c>
      <c r="H83" s="37"/>
      <c r="I83" s="37"/>
      <c r="J83" s="37"/>
      <c r="K83" s="5">
        <f t="shared" si="2"/>
        <v>486473.33333333326</v>
      </c>
    </row>
    <row r="84" spans="5:11" ht="13" customHeight="1" x14ac:dyDescent="0.35">
      <c r="E84" s="4">
        <v>83</v>
      </c>
      <c r="F84" s="37">
        <f>C7</f>
        <v>3333.3333333333335</v>
      </c>
      <c r="G84" s="37"/>
      <c r="H84" s="37"/>
      <c r="I84" s="37"/>
      <c r="J84" s="37"/>
      <c r="K84" s="5">
        <f t="shared" si="2"/>
        <v>489806.66666666657</v>
      </c>
    </row>
    <row r="85" spans="5:11" ht="13" customHeight="1" x14ac:dyDescent="0.35">
      <c r="E85" s="4">
        <v>84</v>
      </c>
      <c r="F85" s="37">
        <f>C7</f>
        <v>3333.3333333333335</v>
      </c>
      <c r="G85" s="37"/>
      <c r="H85" s="37"/>
      <c r="I85" s="37"/>
      <c r="J85" s="37">
        <f>C9</f>
        <v>177099.99999999997</v>
      </c>
      <c r="K85" s="5">
        <f t="shared" si="2"/>
        <v>316039.99999999988</v>
      </c>
    </row>
    <row r="86" spans="5:11" ht="13" customHeight="1" x14ac:dyDescent="0.35">
      <c r="E86" s="4">
        <v>85</v>
      </c>
      <c r="F86" s="37">
        <f>C7</f>
        <v>3333.3333333333335</v>
      </c>
      <c r="G86" s="37"/>
      <c r="H86" s="37">
        <f>C16</f>
        <v>73320</v>
      </c>
      <c r="I86" s="37"/>
      <c r="J86" s="37"/>
      <c r="K86" s="5">
        <f t="shared" si="2"/>
        <v>392693.3333333332</v>
      </c>
    </row>
    <row r="87" spans="5:11" ht="13" customHeight="1" x14ac:dyDescent="0.35">
      <c r="E87" s="4">
        <v>86</v>
      </c>
      <c r="F87" s="37">
        <f>C7</f>
        <v>3333.3333333333335</v>
      </c>
      <c r="G87" s="37"/>
      <c r="H87" s="37"/>
      <c r="I87" s="37"/>
      <c r="J87" s="37"/>
      <c r="K87" s="5">
        <f t="shared" si="2"/>
        <v>396026.66666666651</v>
      </c>
    </row>
    <row r="88" spans="5:11" ht="13" customHeight="1" x14ac:dyDescent="0.35">
      <c r="E88" s="4">
        <v>87</v>
      </c>
      <c r="F88" s="37">
        <f>C7</f>
        <v>3333.3333333333335</v>
      </c>
      <c r="G88" s="37"/>
      <c r="H88" s="37"/>
      <c r="I88" s="37"/>
      <c r="J88" s="37"/>
      <c r="K88" s="5">
        <f t="shared" si="2"/>
        <v>399359.99999999983</v>
      </c>
    </row>
    <row r="89" spans="5:11" ht="13" customHeight="1" x14ac:dyDescent="0.35">
      <c r="E89" s="4">
        <v>88</v>
      </c>
      <c r="F89" s="37">
        <f>C7</f>
        <v>3333.3333333333335</v>
      </c>
      <c r="G89" s="37"/>
      <c r="H89" s="37"/>
      <c r="I89" s="37"/>
      <c r="J89" s="37"/>
      <c r="K89" s="5">
        <f t="shared" si="2"/>
        <v>402693.33333333314</v>
      </c>
    </row>
    <row r="90" spans="5:11" ht="13" customHeight="1" x14ac:dyDescent="0.35">
      <c r="E90" s="4">
        <v>89</v>
      </c>
      <c r="F90" s="37">
        <f>C7</f>
        <v>3333.3333333333335</v>
      </c>
      <c r="G90" s="37"/>
      <c r="H90" s="37"/>
      <c r="I90" s="37"/>
      <c r="J90" s="37"/>
      <c r="K90" s="5">
        <f t="shared" si="2"/>
        <v>406026.66666666645</v>
      </c>
    </row>
    <row r="91" spans="5:11" ht="13" customHeight="1" x14ac:dyDescent="0.35">
      <c r="E91" s="4">
        <v>90</v>
      </c>
      <c r="F91" s="37">
        <f>C7</f>
        <v>3333.3333333333335</v>
      </c>
      <c r="G91" s="37"/>
      <c r="H91" s="37"/>
      <c r="I91" s="37">
        <f>C17</f>
        <v>0</v>
      </c>
      <c r="J91" s="37"/>
      <c r="K91" s="5">
        <f t="shared" si="2"/>
        <v>409359.99999999977</v>
      </c>
    </row>
    <row r="92" spans="5:11" ht="13" customHeight="1" x14ac:dyDescent="0.35">
      <c r="E92" s="4">
        <v>91</v>
      </c>
      <c r="F92" s="37">
        <f>C7</f>
        <v>3333.3333333333335</v>
      </c>
      <c r="G92" s="37"/>
      <c r="H92" s="37"/>
      <c r="I92" s="37"/>
      <c r="J92" s="37">
        <f>C9</f>
        <v>177099.99999999997</v>
      </c>
      <c r="K92" s="5">
        <f t="shared" si="2"/>
        <v>235593.33333333311</v>
      </c>
    </row>
    <row r="93" spans="5:11" ht="13" customHeight="1" x14ac:dyDescent="0.35">
      <c r="E93" s="4">
        <v>92</v>
      </c>
      <c r="F93" s="37">
        <f>C7</f>
        <v>3333.3333333333335</v>
      </c>
      <c r="G93" s="37"/>
      <c r="H93" s="37"/>
      <c r="I93" s="37"/>
      <c r="J93" s="37"/>
      <c r="K93" s="5">
        <f t="shared" si="2"/>
        <v>238926.66666666645</v>
      </c>
    </row>
    <row r="94" spans="5:11" ht="13" customHeight="1" x14ac:dyDescent="0.35">
      <c r="E94" s="4">
        <v>93</v>
      </c>
      <c r="F94" s="37">
        <f>C7</f>
        <v>3333.3333333333335</v>
      </c>
      <c r="G94" s="37"/>
      <c r="H94" s="37"/>
      <c r="I94" s="37"/>
      <c r="J94" s="37"/>
      <c r="K94" s="5">
        <f t="shared" si="2"/>
        <v>242259.9999999998</v>
      </c>
    </row>
    <row r="95" spans="5:11" ht="13" customHeight="1" x14ac:dyDescent="0.35">
      <c r="E95" s="4">
        <v>94</v>
      </c>
      <c r="F95" s="37">
        <f>C7</f>
        <v>3333.3333333333335</v>
      </c>
      <c r="G95" s="37"/>
      <c r="H95" s="37"/>
      <c r="I95" s="37"/>
      <c r="J95" s="37"/>
      <c r="K95" s="5">
        <f t="shared" si="2"/>
        <v>245593.33333333314</v>
      </c>
    </row>
    <row r="96" spans="5:11" ht="13" customHeight="1" x14ac:dyDescent="0.35">
      <c r="E96" s="4">
        <v>95</v>
      </c>
      <c r="F96" s="37">
        <f>C7</f>
        <v>3333.3333333333335</v>
      </c>
      <c r="G96" s="37"/>
      <c r="H96" s="37"/>
      <c r="I96" s="37"/>
      <c r="J96" s="37"/>
      <c r="K96" s="5">
        <f t="shared" si="2"/>
        <v>248926.66666666648</v>
      </c>
    </row>
    <row r="97" spans="5:11" ht="13" customHeight="1" x14ac:dyDescent="0.35">
      <c r="E97" s="4">
        <v>96</v>
      </c>
      <c r="F97" s="37">
        <f>C7</f>
        <v>3333.3333333333335</v>
      </c>
      <c r="G97" s="37"/>
      <c r="H97" s="37"/>
      <c r="I97" s="37"/>
      <c r="J97" s="37"/>
      <c r="K97" s="5">
        <f t="shared" si="2"/>
        <v>252259.99999999983</v>
      </c>
    </row>
    <row r="98" spans="5:11" ht="13" customHeight="1" x14ac:dyDescent="0.35">
      <c r="E98" s="4">
        <v>97</v>
      </c>
      <c r="F98" s="37">
        <f>C7</f>
        <v>3333.3333333333335</v>
      </c>
      <c r="G98" s="37">
        <f>C14+C15</f>
        <v>332080</v>
      </c>
      <c r="H98" s="37"/>
      <c r="I98" s="37"/>
      <c r="J98" s="37"/>
      <c r="K98" s="5">
        <f t="shared" si="2"/>
        <v>587673.33333333314</v>
      </c>
    </row>
    <row r="99" spans="5:11" ht="13" customHeight="1" x14ac:dyDescent="0.35">
      <c r="E99" s="4">
        <v>98</v>
      </c>
      <c r="F99" s="37">
        <f>C7</f>
        <v>3333.3333333333335</v>
      </c>
      <c r="G99" s="37"/>
      <c r="H99" s="37"/>
      <c r="I99" s="37"/>
      <c r="J99" s="37">
        <f>C9</f>
        <v>177099.99999999997</v>
      </c>
      <c r="K99" s="5">
        <f t="shared" ref="K99:K130" si="3">K98+SUM(F99:I99)-J99</f>
        <v>413906.66666666651</v>
      </c>
    </row>
    <row r="100" spans="5:11" ht="13" customHeight="1" x14ac:dyDescent="0.35">
      <c r="E100" s="4">
        <v>99</v>
      </c>
      <c r="F100" s="37">
        <f>C7</f>
        <v>3333.3333333333335</v>
      </c>
      <c r="G100" s="37"/>
      <c r="H100" s="37"/>
      <c r="I100" s="37"/>
      <c r="J100" s="37"/>
      <c r="K100" s="5">
        <f t="shared" si="3"/>
        <v>417239.99999999983</v>
      </c>
    </row>
    <row r="101" spans="5:11" ht="13" customHeight="1" x14ac:dyDescent="0.35">
      <c r="E101" s="4">
        <v>100</v>
      </c>
      <c r="F101" s="37">
        <f>C7</f>
        <v>3333.3333333333335</v>
      </c>
      <c r="G101" s="37"/>
      <c r="H101" s="37">
        <f>C16</f>
        <v>73320</v>
      </c>
      <c r="I101" s="37"/>
      <c r="J101" s="37"/>
      <c r="K101" s="5">
        <f t="shared" si="3"/>
        <v>493893.33333333314</v>
      </c>
    </row>
    <row r="102" spans="5:11" ht="13" customHeight="1" x14ac:dyDescent="0.35">
      <c r="E102" s="4">
        <v>101</v>
      </c>
      <c r="F102" s="37">
        <f>C7</f>
        <v>3333.3333333333335</v>
      </c>
      <c r="G102" s="37"/>
      <c r="H102" s="37"/>
      <c r="I102" s="37"/>
      <c r="J102" s="37"/>
      <c r="K102" s="5">
        <f t="shared" si="3"/>
        <v>497226.66666666645</v>
      </c>
    </row>
    <row r="103" spans="5:11" ht="13" customHeight="1" x14ac:dyDescent="0.35">
      <c r="E103" s="4">
        <v>102</v>
      </c>
      <c r="F103" s="37">
        <f>C7</f>
        <v>3333.3333333333335</v>
      </c>
      <c r="G103" s="37"/>
      <c r="H103" s="37"/>
      <c r="I103" s="37"/>
      <c r="J103" s="37"/>
      <c r="K103" s="5">
        <f t="shared" si="3"/>
        <v>500559.99999999977</v>
      </c>
    </row>
    <row r="104" spans="5:11" ht="13" customHeight="1" x14ac:dyDescent="0.35">
      <c r="E104" s="4">
        <v>103</v>
      </c>
      <c r="F104" s="37">
        <f>C7</f>
        <v>3333.3333333333335</v>
      </c>
      <c r="G104" s="37"/>
      <c r="H104" s="37"/>
      <c r="I104" s="37"/>
      <c r="J104" s="37"/>
      <c r="K104" s="5">
        <f t="shared" si="3"/>
        <v>503893.33333333308</v>
      </c>
    </row>
    <row r="105" spans="5:11" ht="13" customHeight="1" x14ac:dyDescent="0.35">
      <c r="E105" s="4">
        <v>104</v>
      </c>
      <c r="F105" s="37">
        <f>C7</f>
        <v>3333.3333333333335</v>
      </c>
      <c r="G105" s="37"/>
      <c r="H105" s="37"/>
      <c r="I105" s="37"/>
      <c r="J105" s="37"/>
      <c r="K105" s="5">
        <f t="shared" si="3"/>
        <v>507226.6666666664</v>
      </c>
    </row>
    <row r="106" spans="5:11" ht="13" customHeight="1" x14ac:dyDescent="0.35">
      <c r="E106" s="4">
        <v>105</v>
      </c>
      <c r="F106" s="37">
        <f>C7</f>
        <v>3333.3333333333335</v>
      </c>
      <c r="G106" s="37"/>
      <c r="H106" s="37"/>
      <c r="I106" s="37">
        <f>C17</f>
        <v>0</v>
      </c>
      <c r="J106" s="37">
        <f>C9</f>
        <v>177099.99999999997</v>
      </c>
      <c r="K106" s="5">
        <f t="shared" si="3"/>
        <v>333459.99999999977</v>
      </c>
    </row>
    <row r="107" spans="5:11" ht="13" customHeight="1" x14ac:dyDescent="0.35">
      <c r="E107" s="4">
        <v>106</v>
      </c>
      <c r="F107" s="37">
        <f>C7</f>
        <v>3333.3333333333335</v>
      </c>
      <c r="G107" s="37"/>
      <c r="H107" s="37"/>
      <c r="I107" s="37"/>
      <c r="J107" s="37"/>
      <c r="K107" s="5">
        <f t="shared" si="3"/>
        <v>336793.33333333308</v>
      </c>
    </row>
    <row r="108" spans="5:11" ht="13" customHeight="1" x14ac:dyDescent="0.35">
      <c r="E108" s="4">
        <v>107</v>
      </c>
      <c r="F108" s="37">
        <f>C7</f>
        <v>3333.3333333333335</v>
      </c>
      <c r="G108" s="37"/>
      <c r="H108" s="37"/>
      <c r="I108" s="37"/>
      <c r="J108" s="37"/>
      <c r="K108" s="5">
        <f t="shared" si="3"/>
        <v>340126.6666666664</v>
      </c>
    </row>
    <row r="109" spans="5:11" ht="13" customHeight="1" x14ac:dyDescent="0.35">
      <c r="E109" s="4">
        <v>108</v>
      </c>
      <c r="F109" s="37">
        <f>C7</f>
        <v>3333.3333333333335</v>
      </c>
      <c r="G109" s="37"/>
      <c r="H109" s="37"/>
      <c r="I109" s="37"/>
      <c r="J109" s="37"/>
      <c r="K109" s="5">
        <f t="shared" si="3"/>
        <v>343459.99999999971</v>
      </c>
    </row>
    <row r="110" spans="5:11" ht="13" customHeight="1" x14ac:dyDescent="0.35">
      <c r="E110" s="4">
        <v>109</v>
      </c>
      <c r="F110" s="37">
        <f>C7</f>
        <v>3333.3333333333335</v>
      </c>
      <c r="G110" s="37"/>
      <c r="H110" s="37"/>
      <c r="I110" s="37"/>
      <c r="J110" s="37"/>
      <c r="K110" s="5">
        <f t="shared" si="3"/>
        <v>346793.33333333302</v>
      </c>
    </row>
    <row r="111" spans="5:11" ht="13" customHeight="1" x14ac:dyDescent="0.35">
      <c r="E111" s="4">
        <v>110</v>
      </c>
      <c r="F111" s="37">
        <f>C7</f>
        <v>3333.3333333333335</v>
      </c>
      <c r="G111" s="37"/>
      <c r="H111" s="37"/>
      <c r="I111" s="37"/>
      <c r="J111" s="37"/>
      <c r="K111" s="5">
        <f t="shared" si="3"/>
        <v>350126.66666666634</v>
      </c>
    </row>
    <row r="112" spans="5:11" ht="13" customHeight="1" x14ac:dyDescent="0.35">
      <c r="E112" s="4">
        <v>111</v>
      </c>
      <c r="F112" s="37">
        <f>C7</f>
        <v>3333.3333333333335</v>
      </c>
      <c r="G112" s="37"/>
      <c r="H112" s="37"/>
      <c r="I112" s="37"/>
      <c r="J112" s="37"/>
      <c r="K112" s="5">
        <f t="shared" si="3"/>
        <v>353459.99999999965</v>
      </c>
    </row>
    <row r="113" spans="5:11" ht="13" customHeight="1" x14ac:dyDescent="0.35">
      <c r="E113" s="4">
        <v>112</v>
      </c>
      <c r="F113" s="37">
        <f>C7</f>
        <v>3333.3333333333335</v>
      </c>
      <c r="G113" s="37">
        <f>C14+C15</f>
        <v>332080</v>
      </c>
      <c r="H113" s="37"/>
      <c r="I113" s="37"/>
      <c r="J113" s="37">
        <f>C9</f>
        <v>177099.99999999997</v>
      </c>
      <c r="K113" s="5">
        <f t="shared" si="3"/>
        <v>511773.33333333302</v>
      </c>
    </row>
    <row r="114" spans="5:11" ht="13" customHeight="1" x14ac:dyDescent="0.35">
      <c r="E114" s="4">
        <v>113</v>
      </c>
      <c r="F114" s="37">
        <f>C7</f>
        <v>3333.3333333333335</v>
      </c>
      <c r="G114" s="37"/>
      <c r="H114" s="37"/>
      <c r="I114" s="37"/>
      <c r="J114" s="37"/>
      <c r="K114" s="5">
        <f t="shared" si="3"/>
        <v>515106.66666666634</v>
      </c>
    </row>
    <row r="115" spans="5:11" ht="13" customHeight="1" x14ac:dyDescent="0.35">
      <c r="E115" s="4">
        <v>114</v>
      </c>
      <c r="F115" s="37">
        <f>C7</f>
        <v>3333.3333333333335</v>
      </c>
      <c r="G115" s="37"/>
      <c r="H115" s="37"/>
      <c r="I115" s="37"/>
      <c r="J115" s="37"/>
      <c r="K115" s="5">
        <f t="shared" si="3"/>
        <v>518439.99999999965</v>
      </c>
    </row>
    <row r="116" spans="5:11" ht="13" customHeight="1" x14ac:dyDescent="0.35">
      <c r="E116" s="4">
        <v>115</v>
      </c>
      <c r="F116" s="37">
        <f>C7</f>
        <v>3333.3333333333335</v>
      </c>
      <c r="G116" s="37"/>
      <c r="H116" s="37">
        <f>C16</f>
        <v>73320</v>
      </c>
      <c r="I116" s="37"/>
      <c r="J116" s="37"/>
      <c r="K116" s="5">
        <f t="shared" si="3"/>
        <v>595093.33333333302</v>
      </c>
    </row>
    <row r="117" spans="5:11" ht="13" customHeight="1" x14ac:dyDescent="0.35">
      <c r="E117" s="4">
        <v>116</v>
      </c>
      <c r="F117" s="37">
        <f>C7</f>
        <v>3333.3333333333335</v>
      </c>
      <c r="G117" s="37"/>
      <c r="H117" s="37"/>
      <c r="I117" s="37"/>
      <c r="J117" s="37"/>
      <c r="K117" s="5">
        <f t="shared" si="3"/>
        <v>598426.6666666664</v>
      </c>
    </row>
    <row r="118" spans="5:11" ht="13" customHeight="1" x14ac:dyDescent="0.35">
      <c r="E118" s="4">
        <v>117</v>
      </c>
      <c r="F118" s="37">
        <f>C7</f>
        <v>3333.3333333333335</v>
      </c>
      <c r="G118" s="37"/>
      <c r="H118" s="37"/>
      <c r="I118" s="37"/>
      <c r="J118" s="37"/>
      <c r="K118" s="5">
        <f t="shared" si="3"/>
        <v>601759.99999999977</v>
      </c>
    </row>
    <row r="119" spans="5:11" ht="13" customHeight="1" x14ac:dyDescent="0.35">
      <c r="E119" s="4">
        <v>118</v>
      </c>
      <c r="F119" s="37">
        <f>C7</f>
        <v>3333.3333333333335</v>
      </c>
      <c r="G119" s="37"/>
      <c r="H119" s="37"/>
      <c r="I119" s="37"/>
      <c r="J119" s="37"/>
      <c r="K119" s="5">
        <f t="shared" si="3"/>
        <v>605093.33333333314</v>
      </c>
    </row>
    <row r="120" spans="5:11" ht="13" customHeight="1" x14ac:dyDescent="0.35">
      <c r="E120" s="4">
        <v>119</v>
      </c>
      <c r="F120" s="37">
        <f>C7</f>
        <v>3333.3333333333335</v>
      </c>
      <c r="G120" s="37"/>
      <c r="H120" s="37"/>
      <c r="I120" s="37"/>
      <c r="J120" s="37">
        <f>C9</f>
        <v>177099.99999999997</v>
      </c>
      <c r="K120" s="5">
        <f t="shared" si="3"/>
        <v>431326.66666666651</v>
      </c>
    </row>
    <row r="121" spans="5:11" ht="13" customHeight="1" x14ac:dyDescent="0.35">
      <c r="E121" s="4">
        <v>120</v>
      </c>
      <c r="F121" s="37">
        <f>C7</f>
        <v>3333.3333333333335</v>
      </c>
      <c r="G121" s="37"/>
      <c r="H121" s="37"/>
      <c r="I121" s="37">
        <f>C17</f>
        <v>0</v>
      </c>
      <c r="J121" s="37"/>
      <c r="K121" s="5">
        <f t="shared" si="3"/>
        <v>434659.99999999983</v>
      </c>
    </row>
    <row r="122" spans="5:11" ht="13" customHeight="1" x14ac:dyDescent="0.35">
      <c r="E122" s="4">
        <v>121</v>
      </c>
      <c r="F122" s="37">
        <f>C7</f>
        <v>3333.3333333333335</v>
      </c>
      <c r="G122" s="37"/>
      <c r="H122" s="37"/>
      <c r="I122" s="37"/>
      <c r="J122" s="37"/>
      <c r="K122" s="5">
        <f t="shared" si="3"/>
        <v>437993.33333333314</v>
      </c>
    </row>
    <row r="123" spans="5:11" ht="13" customHeight="1" x14ac:dyDescent="0.35">
      <c r="E123" s="4">
        <v>122</v>
      </c>
      <c r="F123" s="37">
        <f>C7</f>
        <v>3333.3333333333335</v>
      </c>
      <c r="G123" s="37"/>
      <c r="H123" s="37"/>
      <c r="I123" s="37"/>
      <c r="J123" s="37"/>
      <c r="K123" s="5">
        <f t="shared" si="3"/>
        <v>441326.66666666645</v>
      </c>
    </row>
    <row r="124" spans="5:11" ht="13" customHeight="1" x14ac:dyDescent="0.35">
      <c r="E124" s="4">
        <v>123</v>
      </c>
      <c r="F124" s="37">
        <f>C7</f>
        <v>3333.3333333333335</v>
      </c>
      <c r="G124" s="37"/>
      <c r="H124" s="37"/>
      <c r="I124" s="37"/>
      <c r="J124" s="37"/>
      <c r="K124" s="5">
        <f t="shared" si="3"/>
        <v>444659.99999999977</v>
      </c>
    </row>
    <row r="125" spans="5:11" ht="13" customHeight="1" x14ac:dyDescent="0.35">
      <c r="E125" s="4">
        <v>124</v>
      </c>
      <c r="F125" s="37">
        <f>C7</f>
        <v>3333.3333333333335</v>
      </c>
      <c r="G125" s="37"/>
      <c r="H125" s="37"/>
      <c r="I125" s="37"/>
      <c r="J125" s="37"/>
      <c r="K125" s="5">
        <f t="shared" si="3"/>
        <v>447993.33333333308</v>
      </c>
    </row>
    <row r="126" spans="5:11" ht="13" customHeight="1" x14ac:dyDescent="0.35">
      <c r="E126" s="4">
        <v>125</v>
      </c>
      <c r="F126" s="37">
        <f>C7</f>
        <v>3333.3333333333335</v>
      </c>
      <c r="G126" s="37"/>
      <c r="H126" s="37"/>
      <c r="I126" s="37"/>
      <c r="J126" s="37"/>
      <c r="K126" s="5">
        <f t="shared" si="3"/>
        <v>451326.6666666664</v>
      </c>
    </row>
    <row r="127" spans="5:11" ht="13" customHeight="1" x14ac:dyDescent="0.35">
      <c r="E127" s="4">
        <v>126</v>
      </c>
      <c r="F127" s="37">
        <f>C7</f>
        <v>3333.3333333333335</v>
      </c>
      <c r="G127" s="37"/>
      <c r="H127" s="37"/>
      <c r="I127" s="37"/>
      <c r="J127" s="37">
        <f>C9</f>
        <v>177099.99999999997</v>
      </c>
      <c r="K127" s="5">
        <f t="shared" si="3"/>
        <v>277559.99999999977</v>
      </c>
    </row>
    <row r="128" spans="5:11" ht="13" customHeight="1" x14ac:dyDescent="0.35">
      <c r="E128" s="4">
        <v>127</v>
      </c>
      <c r="F128" s="37">
        <f>C7</f>
        <v>3333.3333333333335</v>
      </c>
      <c r="G128" s="37">
        <f>C14+C15</f>
        <v>332080</v>
      </c>
      <c r="H128" s="37"/>
      <c r="I128" s="37"/>
      <c r="J128" s="37"/>
      <c r="K128" s="5">
        <f t="shared" si="3"/>
        <v>612973.33333333302</v>
      </c>
    </row>
    <row r="129" spans="5:11" ht="13" customHeight="1" x14ac:dyDescent="0.35">
      <c r="E129" s="4">
        <v>128</v>
      </c>
      <c r="F129" s="37">
        <f>C7</f>
        <v>3333.3333333333335</v>
      </c>
      <c r="G129" s="37"/>
      <c r="H129" s="37"/>
      <c r="I129" s="37"/>
      <c r="J129" s="37"/>
      <c r="K129" s="5">
        <f t="shared" si="3"/>
        <v>616306.6666666664</v>
      </c>
    </row>
    <row r="130" spans="5:11" ht="13" customHeight="1" x14ac:dyDescent="0.35">
      <c r="E130" s="4">
        <v>129</v>
      </c>
      <c r="F130" s="37">
        <f>C7</f>
        <v>3333.3333333333335</v>
      </c>
      <c r="G130" s="37"/>
      <c r="H130" s="37"/>
      <c r="I130" s="37"/>
      <c r="J130" s="37"/>
      <c r="K130" s="5">
        <f t="shared" si="3"/>
        <v>619639.99999999977</v>
      </c>
    </row>
    <row r="131" spans="5:11" ht="13" customHeight="1" x14ac:dyDescent="0.35">
      <c r="E131" s="4">
        <v>130</v>
      </c>
      <c r="F131" s="37">
        <f>C7</f>
        <v>3333.3333333333335</v>
      </c>
      <c r="G131" s="37"/>
      <c r="H131" s="37">
        <f>C16</f>
        <v>73320</v>
      </c>
      <c r="I131" s="37"/>
      <c r="J131" s="37"/>
      <c r="K131" s="5">
        <f t="shared" ref="K131:K136" si="4">K130+SUM(F131:I131)-J131</f>
        <v>696293.33333333314</v>
      </c>
    </row>
    <row r="132" spans="5:11" ht="13" customHeight="1" x14ac:dyDescent="0.35">
      <c r="E132" s="4">
        <v>131</v>
      </c>
      <c r="F132" s="37">
        <f>C7</f>
        <v>3333.3333333333335</v>
      </c>
      <c r="G132" s="37"/>
      <c r="H132" s="37"/>
      <c r="I132" s="37"/>
      <c r="J132" s="37"/>
      <c r="K132" s="5">
        <f t="shared" si="4"/>
        <v>699626.66666666651</v>
      </c>
    </row>
    <row r="133" spans="5:11" ht="13" customHeight="1" x14ac:dyDescent="0.35">
      <c r="E133" s="4">
        <v>132</v>
      </c>
      <c r="F133" s="37">
        <f>C7</f>
        <v>3333.3333333333335</v>
      </c>
      <c r="G133" s="37"/>
      <c r="H133" s="37"/>
      <c r="I133" s="37"/>
      <c r="J133" s="37"/>
      <c r="K133" s="5">
        <f t="shared" si="4"/>
        <v>702959.99999999988</v>
      </c>
    </row>
    <row r="134" spans="5:11" ht="13" customHeight="1" x14ac:dyDescent="0.35">
      <c r="E134" s="4">
        <v>133</v>
      </c>
      <c r="F134" s="37">
        <f>C7</f>
        <v>3333.3333333333335</v>
      </c>
      <c r="G134" s="37"/>
      <c r="H134" s="37"/>
      <c r="I134" s="37"/>
      <c r="J134" s="37">
        <f>C9</f>
        <v>177099.99999999997</v>
      </c>
      <c r="K134" s="5">
        <f t="shared" si="4"/>
        <v>529193.33333333326</v>
      </c>
    </row>
    <row r="135" spans="5:11" ht="13" customHeight="1" x14ac:dyDescent="0.35">
      <c r="E135" s="4">
        <v>134</v>
      </c>
      <c r="F135" s="37">
        <f>C7</f>
        <v>3333.3333333333335</v>
      </c>
      <c r="G135" s="37"/>
      <c r="H135" s="37"/>
      <c r="I135" s="37"/>
      <c r="J135" s="37"/>
      <c r="K135" s="5">
        <f t="shared" si="4"/>
        <v>532526.66666666663</v>
      </c>
    </row>
    <row r="136" spans="5:11" ht="13" customHeight="1" x14ac:dyDescent="0.35">
      <c r="E136" s="4">
        <v>135</v>
      </c>
      <c r="F136" s="37">
        <f>C7</f>
        <v>3333.3333333333335</v>
      </c>
      <c r="G136" s="37"/>
      <c r="H136" s="37"/>
      <c r="I136" s="37">
        <f>C17</f>
        <v>0</v>
      </c>
      <c r="J136" s="37"/>
      <c r="K136" s="5">
        <f t="shared" si="4"/>
        <v>535860</v>
      </c>
    </row>
    <row r="137" spans="5:11" ht="13" customHeight="1" x14ac:dyDescent="0.35">
      <c r="E137" s="4">
        <v>136</v>
      </c>
      <c r="F137" s="37"/>
      <c r="G137" s="37"/>
      <c r="H137" s="37"/>
      <c r="I137" s="37"/>
      <c r="J137" s="37"/>
      <c r="K137" s="5"/>
    </row>
    <row r="138" spans="5:11" ht="13" customHeight="1" x14ac:dyDescent="0.35">
      <c r="E138" s="4">
        <v>137</v>
      </c>
      <c r="F138" s="37"/>
      <c r="G138" s="37"/>
      <c r="H138" s="37"/>
      <c r="I138" s="37"/>
      <c r="J138" s="37"/>
      <c r="K138" s="5"/>
    </row>
    <row r="139" spans="5:11" ht="13" customHeight="1" x14ac:dyDescent="0.35">
      <c r="E139" s="4">
        <v>138</v>
      </c>
      <c r="F139" s="37"/>
      <c r="G139" s="37"/>
      <c r="H139" s="37"/>
      <c r="I139" s="37"/>
      <c r="J139" s="37"/>
      <c r="K139" s="5"/>
    </row>
    <row r="140" spans="5:11" ht="13" customHeight="1" x14ac:dyDescent="0.35">
      <c r="E140" s="4">
        <v>139</v>
      </c>
      <c r="F140" s="37"/>
      <c r="G140" s="37"/>
      <c r="H140" s="37"/>
      <c r="I140" s="37"/>
      <c r="J140" s="37"/>
      <c r="K140" s="5"/>
    </row>
    <row r="141" spans="5:11" ht="13" customHeight="1" x14ac:dyDescent="0.35">
      <c r="E141" s="4">
        <v>140</v>
      </c>
      <c r="F141" s="37"/>
      <c r="G141" s="37"/>
      <c r="H141" s="37"/>
      <c r="I141" s="37"/>
      <c r="J141" s="37"/>
      <c r="K141" s="5"/>
    </row>
    <row r="142" spans="5:11" ht="13" customHeight="1" x14ac:dyDescent="0.35">
      <c r="E142" s="4">
        <v>141</v>
      </c>
      <c r="F142" s="37"/>
      <c r="G142" s="37"/>
      <c r="H142" s="37"/>
      <c r="I142" s="37"/>
      <c r="J142" s="37"/>
      <c r="K142" s="5"/>
    </row>
    <row r="143" spans="5:11" ht="13" customHeight="1" x14ac:dyDescent="0.35">
      <c r="E143" s="4">
        <v>142</v>
      </c>
      <c r="F143" s="37"/>
      <c r="G143" s="37"/>
      <c r="H143" s="37"/>
      <c r="I143" s="37"/>
      <c r="J143" s="37"/>
      <c r="K143" s="5"/>
    </row>
    <row r="144" spans="5:11" ht="13" customHeight="1" x14ac:dyDescent="0.35">
      <c r="E144" s="4">
        <v>143</v>
      </c>
      <c r="F144" s="37"/>
      <c r="G144" s="37"/>
      <c r="H144" s="37"/>
      <c r="I144" s="37"/>
      <c r="J144" s="37"/>
      <c r="K144" s="5"/>
    </row>
    <row r="145" spans="5:11" ht="13" customHeight="1" x14ac:dyDescent="0.35">
      <c r="E145" s="4">
        <v>144</v>
      </c>
      <c r="F145" s="37"/>
      <c r="G145" s="37"/>
      <c r="H145" s="37"/>
      <c r="I145" s="37"/>
      <c r="J145" s="37"/>
      <c r="K145" s="5"/>
    </row>
    <row r="146" spans="5:11" ht="13" customHeight="1" x14ac:dyDescent="0.35">
      <c r="E146" s="4">
        <v>145</v>
      </c>
      <c r="F146" s="37"/>
      <c r="G146" s="37"/>
      <c r="H146" s="37"/>
      <c r="I146" s="37"/>
      <c r="J146" s="37"/>
      <c r="K146" s="5"/>
    </row>
    <row r="147" spans="5:11" ht="13" customHeight="1" x14ac:dyDescent="0.35">
      <c r="E147" s="4">
        <v>146</v>
      </c>
      <c r="F147" s="37"/>
      <c r="G147" s="37"/>
      <c r="H147" s="37"/>
      <c r="I147" s="37"/>
      <c r="J147" s="37"/>
      <c r="K147" s="5"/>
    </row>
    <row r="148" spans="5:11" ht="13" customHeight="1" x14ac:dyDescent="0.35">
      <c r="E148" s="4">
        <v>147</v>
      </c>
      <c r="F148" s="37"/>
      <c r="G148" s="37"/>
      <c r="H148" s="37"/>
      <c r="I148" s="37"/>
      <c r="J148" s="37"/>
      <c r="K148" s="5"/>
    </row>
    <row r="149" spans="5:11" ht="13" customHeight="1" x14ac:dyDescent="0.35">
      <c r="E149" s="4">
        <v>148</v>
      </c>
      <c r="F149" s="37"/>
      <c r="G149" s="37"/>
      <c r="H149" s="37"/>
      <c r="I149" s="37"/>
      <c r="J149" s="37"/>
      <c r="K149" s="5"/>
    </row>
    <row r="150" spans="5:11" ht="13" customHeight="1" x14ac:dyDescent="0.35">
      <c r="E150" s="4">
        <v>149</v>
      </c>
      <c r="F150" s="37"/>
      <c r="G150" s="37"/>
      <c r="H150" s="37"/>
      <c r="I150" s="37"/>
      <c r="J150" s="37"/>
      <c r="K150" s="5"/>
    </row>
    <row r="151" spans="5:11" ht="13" customHeight="1" x14ac:dyDescent="0.35">
      <c r="E151" s="4">
        <v>150</v>
      </c>
      <c r="F151" s="37"/>
      <c r="G151" s="37"/>
      <c r="H151" s="37"/>
      <c r="I151" s="37"/>
      <c r="J151" s="37"/>
      <c r="K151" s="5"/>
    </row>
    <row r="152" spans="5:11" ht="13" customHeight="1" x14ac:dyDescent="0.35">
      <c r="E152" s="4">
        <v>151</v>
      </c>
      <c r="F152" s="37"/>
      <c r="G152" s="37"/>
      <c r="H152" s="37"/>
      <c r="I152" s="37"/>
      <c r="J152" s="37"/>
      <c r="K152" s="5"/>
    </row>
    <row r="153" spans="5:11" ht="13" customHeight="1" x14ac:dyDescent="0.35">
      <c r="E153" s="4">
        <v>152</v>
      </c>
      <c r="F153" s="37"/>
      <c r="G153" s="37"/>
      <c r="H153" s="37"/>
      <c r="I153" s="37"/>
      <c r="J153" s="37"/>
      <c r="K153" s="5"/>
    </row>
    <row r="154" spans="5:11" ht="13" customHeight="1" x14ac:dyDescent="0.35">
      <c r="E154" s="4">
        <v>153</v>
      </c>
      <c r="F154" s="37"/>
      <c r="G154" s="37"/>
      <c r="H154" s="37"/>
      <c r="I154" s="37"/>
      <c r="J154" s="37"/>
      <c r="K154" s="5"/>
    </row>
    <row r="155" spans="5:11" ht="13" customHeight="1" x14ac:dyDescent="0.35">
      <c r="E155" s="4">
        <v>154</v>
      </c>
      <c r="F155" s="37"/>
      <c r="G155" s="37"/>
      <c r="H155" s="37"/>
      <c r="I155" s="37"/>
      <c r="J155" s="37"/>
      <c r="K155" s="5"/>
    </row>
    <row r="156" spans="5:11" ht="13" customHeight="1" x14ac:dyDescent="0.35">
      <c r="E156" s="4">
        <v>155</v>
      </c>
      <c r="F156" s="37"/>
      <c r="G156" s="37"/>
      <c r="H156" s="37"/>
      <c r="I156" s="37"/>
      <c r="J156" s="37"/>
      <c r="K156" s="5"/>
    </row>
    <row r="157" spans="5:11" ht="13" customHeight="1" x14ac:dyDescent="0.35">
      <c r="E157" s="4">
        <v>156</v>
      </c>
      <c r="F157" s="37"/>
      <c r="G157" s="37"/>
      <c r="H157" s="37"/>
      <c r="I157" s="37"/>
      <c r="J157" s="37"/>
      <c r="K157" s="5"/>
    </row>
    <row r="158" spans="5:11" ht="13" customHeight="1" x14ac:dyDescent="0.35">
      <c r="E158" s="4">
        <v>157</v>
      </c>
      <c r="F158" s="37"/>
      <c r="G158" s="37"/>
      <c r="H158" s="37"/>
      <c r="I158" s="37"/>
      <c r="J158" s="37"/>
      <c r="K158" s="5"/>
    </row>
    <row r="159" spans="5:11" ht="13" customHeight="1" x14ac:dyDescent="0.35">
      <c r="E159" s="4">
        <v>158</v>
      </c>
      <c r="F159" s="37"/>
      <c r="G159" s="37"/>
      <c r="H159" s="37"/>
      <c r="I159" s="37"/>
      <c r="J159" s="37"/>
      <c r="K159" s="5"/>
    </row>
    <row r="160" spans="5:11" ht="13" customHeight="1" x14ac:dyDescent="0.35">
      <c r="E160" s="4">
        <v>159</v>
      </c>
      <c r="F160" s="37"/>
      <c r="G160" s="37"/>
      <c r="H160" s="37"/>
      <c r="I160" s="37"/>
      <c r="J160" s="37"/>
      <c r="K160" s="5"/>
    </row>
    <row r="161" spans="5:11" ht="13" customHeight="1" x14ac:dyDescent="0.35">
      <c r="E161" s="4">
        <v>160</v>
      </c>
      <c r="F161" s="37"/>
      <c r="G161" s="37"/>
      <c r="H161" s="37"/>
      <c r="I161" s="37"/>
      <c r="J161" s="37"/>
      <c r="K161" s="5"/>
    </row>
    <row r="162" spans="5:11" ht="13" customHeight="1" x14ac:dyDescent="0.35">
      <c r="E162" s="4">
        <v>161</v>
      </c>
      <c r="F162" s="37"/>
      <c r="G162" s="37"/>
      <c r="H162" s="37"/>
      <c r="I162" s="37"/>
      <c r="J162" s="37"/>
      <c r="K162" s="5"/>
    </row>
    <row r="163" spans="5:11" ht="13" customHeight="1" x14ac:dyDescent="0.35">
      <c r="E163" s="4">
        <v>162</v>
      </c>
      <c r="F163" s="37"/>
      <c r="G163" s="37"/>
      <c r="H163" s="37"/>
      <c r="I163" s="37"/>
      <c r="J163" s="37"/>
      <c r="K163" s="5"/>
    </row>
    <row r="164" spans="5:11" ht="13" customHeight="1" x14ac:dyDescent="0.35">
      <c r="E164" s="4">
        <v>163</v>
      </c>
      <c r="F164" s="37"/>
      <c r="G164" s="37"/>
      <c r="H164" s="37"/>
      <c r="I164" s="37"/>
      <c r="J164" s="37"/>
      <c r="K164" s="5"/>
    </row>
    <row r="165" spans="5:11" ht="13" customHeight="1" x14ac:dyDescent="0.35">
      <c r="E165" s="4">
        <v>164</v>
      </c>
      <c r="F165" s="37"/>
      <c r="G165" s="37"/>
      <c r="H165" s="37"/>
      <c r="I165" s="37"/>
      <c r="J165" s="37"/>
      <c r="K165" s="5"/>
    </row>
    <row r="166" spans="5:11" ht="13" customHeight="1" x14ac:dyDescent="0.35">
      <c r="E166" s="4">
        <v>165</v>
      </c>
      <c r="F166" s="37"/>
      <c r="G166" s="37"/>
      <c r="H166" s="37"/>
      <c r="I166" s="37"/>
      <c r="J166" s="37"/>
      <c r="K166" s="5"/>
    </row>
    <row r="167" spans="5:11" ht="13" customHeight="1" x14ac:dyDescent="0.35">
      <c r="E167" s="4">
        <v>166</v>
      </c>
      <c r="F167" s="37"/>
      <c r="G167" s="37"/>
      <c r="H167" s="37"/>
      <c r="I167" s="37"/>
      <c r="J167" s="37"/>
      <c r="K167" s="5"/>
    </row>
    <row r="168" spans="5:11" ht="13" customHeight="1" x14ac:dyDescent="0.35">
      <c r="E168" s="4">
        <v>167</v>
      </c>
      <c r="F168" s="37"/>
      <c r="G168" s="37"/>
      <c r="H168" s="37"/>
      <c r="I168" s="37"/>
      <c r="J168" s="37"/>
      <c r="K168" s="5"/>
    </row>
    <row r="169" spans="5:11" ht="13" customHeight="1" x14ac:dyDescent="0.35">
      <c r="E169" s="4">
        <v>168</v>
      </c>
      <c r="F169" s="37"/>
      <c r="G169" s="37"/>
      <c r="H169" s="37"/>
      <c r="I169" s="37"/>
      <c r="J169" s="37"/>
      <c r="K169" s="5"/>
    </row>
    <row r="170" spans="5:11" ht="13" customHeight="1" x14ac:dyDescent="0.35">
      <c r="E170" s="4">
        <v>169</v>
      </c>
      <c r="F170" s="37"/>
      <c r="G170" s="37"/>
      <c r="H170" s="37"/>
      <c r="I170" s="37"/>
      <c r="J170" s="37"/>
      <c r="K170" s="5"/>
    </row>
    <row r="171" spans="5:11" ht="13" customHeight="1" x14ac:dyDescent="0.35">
      <c r="E171" s="4">
        <v>170</v>
      </c>
      <c r="F171" s="37"/>
      <c r="G171" s="37"/>
      <c r="H171" s="37"/>
      <c r="I171" s="37"/>
      <c r="J171" s="37"/>
      <c r="K171" s="5"/>
    </row>
    <row r="172" spans="5:11" ht="13" customHeight="1" x14ac:dyDescent="0.35">
      <c r="E172" s="4">
        <v>171</v>
      </c>
      <c r="F172" s="37"/>
      <c r="G172" s="37"/>
      <c r="H172" s="37"/>
      <c r="I172" s="37"/>
      <c r="J172" s="37"/>
      <c r="K172" s="5"/>
    </row>
    <row r="173" spans="5:11" ht="13" customHeight="1" x14ac:dyDescent="0.35">
      <c r="E173" s="4">
        <v>172</v>
      </c>
      <c r="F173" s="37"/>
      <c r="G173" s="37"/>
      <c r="H173" s="37"/>
      <c r="I173" s="37"/>
      <c r="J173" s="37"/>
      <c r="K173" s="5"/>
    </row>
    <row r="174" spans="5:11" ht="13" customHeight="1" x14ac:dyDescent="0.35">
      <c r="E174" s="4">
        <v>173</v>
      </c>
      <c r="F174" s="37"/>
      <c r="G174" s="37"/>
      <c r="H174" s="37"/>
      <c r="I174" s="37"/>
      <c r="J174" s="37"/>
      <c r="K174" s="5"/>
    </row>
    <row r="175" spans="5:11" ht="13" customHeight="1" x14ac:dyDescent="0.35">
      <c r="E175" s="4">
        <v>174</v>
      </c>
      <c r="F175" s="37"/>
      <c r="G175" s="37"/>
      <c r="H175" s="37"/>
      <c r="I175" s="37"/>
      <c r="J175" s="37"/>
      <c r="K175" s="5"/>
    </row>
    <row r="176" spans="5:11" ht="13" customHeight="1" x14ac:dyDescent="0.35">
      <c r="E176" s="4">
        <v>175</v>
      </c>
      <c r="F176" s="37"/>
      <c r="G176" s="37"/>
      <c r="H176" s="37"/>
      <c r="I176" s="37"/>
      <c r="J176" s="37"/>
      <c r="K176" s="5"/>
    </row>
    <row r="177" spans="5:11" ht="13" customHeight="1" x14ac:dyDescent="0.35">
      <c r="E177" s="4">
        <v>176</v>
      </c>
      <c r="F177" s="37"/>
      <c r="G177" s="37"/>
      <c r="H177" s="37"/>
      <c r="I177" s="37"/>
      <c r="J177" s="37"/>
      <c r="K177" s="5"/>
    </row>
    <row r="178" spans="5:11" ht="13" customHeight="1" x14ac:dyDescent="0.35">
      <c r="E178" s="4">
        <v>177</v>
      </c>
      <c r="F178" s="37"/>
      <c r="G178" s="37"/>
      <c r="H178" s="37"/>
      <c r="I178" s="37"/>
      <c r="J178" s="37"/>
      <c r="K178" s="5"/>
    </row>
    <row r="179" spans="5:11" ht="13" customHeight="1" x14ac:dyDescent="0.35">
      <c r="E179" s="4">
        <v>178</v>
      </c>
      <c r="F179" s="37"/>
      <c r="G179" s="37"/>
      <c r="H179" s="37"/>
      <c r="I179" s="37"/>
      <c r="J179" s="37"/>
      <c r="K179" s="5"/>
    </row>
    <row r="180" spans="5:11" ht="13" customHeight="1" x14ac:dyDescent="0.35">
      <c r="E180" s="4">
        <v>179</v>
      </c>
      <c r="F180" s="37"/>
      <c r="G180" s="37"/>
      <c r="H180" s="37"/>
      <c r="I180" s="37"/>
      <c r="J180" s="37"/>
      <c r="K180" s="5"/>
    </row>
    <row r="181" spans="5:11" ht="13" customHeight="1" x14ac:dyDescent="0.35">
      <c r="E181" s="4">
        <v>180</v>
      </c>
      <c r="F181" s="37"/>
      <c r="G181" s="37"/>
      <c r="H181" s="37"/>
      <c r="I181" s="37"/>
      <c r="J181" s="37"/>
      <c r="K181" s="5"/>
    </row>
    <row r="182" spans="5:11" ht="13" customHeight="1" x14ac:dyDescent="0.35">
      <c r="E182" s="4">
        <v>181</v>
      </c>
      <c r="F182" s="37"/>
      <c r="G182" s="37"/>
      <c r="H182" s="37"/>
      <c r="I182" s="37"/>
      <c r="J182" s="37"/>
      <c r="K182" s="5"/>
    </row>
    <row r="183" spans="5:11" ht="13" customHeight="1" x14ac:dyDescent="0.35">
      <c r="E183" s="4">
        <v>182</v>
      </c>
      <c r="F183" s="37"/>
      <c r="G183" s="37"/>
      <c r="H183" s="37"/>
      <c r="I183" s="37"/>
      <c r="J183" s="37"/>
      <c r="K183" s="5"/>
    </row>
    <row r="184" spans="5:11" ht="13" customHeight="1" x14ac:dyDescent="0.35">
      <c r="E184" s="4">
        <v>183</v>
      </c>
      <c r="F184" s="37"/>
      <c r="G184" s="37"/>
      <c r="H184" s="37"/>
      <c r="I184" s="37"/>
      <c r="J184" s="37"/>
      <c r="K184" s="5"/>
    </row>
    <row r="185" spans="5:11" ht="13" customHeight="1" x14ac:dyDescent="0.35">
      <c r="E185" s="4">
        <v>184</v>
      </c>
      <c r="F185" s="37"/>
      <c r="G185" s="37"/>
      <c r="H185" s="37"/>
      <c r="I185" s="37"/>
      <c r="J185" s="37"/>
      <c r="K185" s="5"/>
    </row>
    <row r="186" spans="5:11" ht="13" customHeight="1" x14ac:dyDescent="0.35">
      <c r="E186" s="4">
        <v>185</v>
      </c>
      <c r="F186" s="37"/>
      <c r="G186" s="37"/>
      <c r="H186" s="37"/>
      <c r="I186" s="37"/>
      <c r="J186" s="37"/>
      <c r="K186" s="5"/>
    </row>
    <row r="187" spans="5:11" ht="13" customHeight="1" x14ac:dyDescent="0.35">
      <c r="E187" s="4">
        <v>186</v>
      </c>
      <c r="F187" s="37"/>
      <c r="G187" s="37"/>
      <c r="H187" s="37"/>
      <c r="I187" s="37"/>
      <c r="J187" s="37"/>
      <c r="K187" s="5"/>
    </row>
    <row r="188" spans="5:11" ht="13" customHeight="1" x14ac:dyDescent="0.35">
      <c r="E188" s="4">
        <v>187</v>
      </c>
      <c r="F188" s="37"/>
      <c r="G188" s="37"/>
      <c r="H188" s="37"/>
      <c r="I188" s="37"/>
      <c r="J188" s="37"/>
      <c r="K188" s="5"/>
    </row>
    <row r="189" spans="5:11" ht="13" customHeight="1" x14ac:dyDescent="0.35">
      <c r="E189" s="4">
        <v>188</v>
      </c>
      <c r="F189" s="37"/>
      <c r="G189" s="37"/>
      <c r="H189" s="37"/>
      <c r="I189" s="37"/>
      <c r="J189" s="37"/>
      <c r="K189" s="5"/>
    </row>
    <row r="190" spans="5:11" ht="13" customHeight="1" x14ac:dyDescent="0.35">
      <c r="E190" s="4">
        <v>189</v>
      </c>
      <c r="F190" s="37"/>
      <c r="G190" s="37"/>
      <c r="H190" s="37"/>
      <c r="I190" s="37"/>
      <c r="J190" s="37"/>
      <c r="K190" s="5"/>
    </row>
    <row r="191" spans="5:11" ht="13" customHeight="1" x14ac:dyDescent="0.35">
      <c r="E191" s="4">
        <v>190</v>
      </c>
      <c r="F191" s="37"/>
      <c r="G191" s="37"/>
      <c r="H191" s="37"/>
      <c r="I191" s="37"/>
      <c r="J191" s="37"/>
      <c r="K191" s="5"/>
    </row>
    <row r="192" spans="5:11" ht="13" customHeight="1" x14ac:dyDescent="0.35">
      <c r="E192" s="4">
        <v>191</v>
      </c>
      <c r="F192" s="37"/>
      <c r="G192" s="37"/>
      <c r="H192" s="37"/>
      <c r="I192" s="37"/>
      <c r="J192" s="37"/>
      <c r="K192" s="5"/>
    </row>
    <row r="193" spans="5:11" ht="13" customHeight="1" x14ac:dyDescent="0.35">
      <c r="E193" s="4">
        <v>192</v>
      </c>
      <c r="F193" s="37"/>
      <c r="G193" s="37"/>
      <c r="H193" s="37"/>
      <c r="I193" s="37"/>
      <c r="J193" s="37"/>
      <c r="K193" s="5"/>
    </row>
    <row r="194" spans="5:11" ht="13" customHeight="1" x14ac:dyDescent="0.35">
      <c r="E194" s="4">
        <v>193</v>
      </c>
      <c r="F194" s="37"/>
      <c r="G194" s="37"/>
      <c r="H194" s="37"/>
      <c r="I194" s="37"/>
      <c r="J194" s="37"/>
      <c r="K194" s="5"/>
    </row>
    <row r="195" spans="5:11" ht="13" customHeight="1" x14ac:dyDescent="0.35">
      <c r="E195" s="4">
        <v>194</v>
      </c>
      <c r="F195" s="37"/>
      <c r="G195" s="37"/>
      <c r="H195" s="37"/>
      <c r="I195" s="37"/>
      <c r="J195" s="37"/>
      <c r="K195" s="5"/>
    </row>
    <row r="196" spans="5:11" ht="13" customHeight="1" x14ac:dyDescent="0.35">
      <c r="E196" s="4">
        <v>195</v>
      </c>
      <c r="F196" s="37"/>
      <c r="G196" s="37"/>
      <c r="H196" s="37"/>
      <c r="I196" s="37"/>
      <c r="J196" s="37"/>
      <c r="K196" s="5"/>
    </row>
    <row r="197" spans="5:11" ht="13" customHeight="1" x14ac:dyDescent="0.35">
      <c r="E197" s="4">
        <v>196</v>
      </c>
      <c r="F197" s="37"/>
      <c r="G197" s="37"/>
      <c r="H197" s="37"/>
      <c r="I197" s="37"/>
      <c r="J197" s="37"/>
      <c r="K197" s="5"/>
    </row>
    <row r="198" spans="5:11" ht="13" customHeight="1" x14ac:dyDescent="0.35">
      <c r="E198" s="4">
        <v>197</v>
      </c>
      <c r="F198" s="37"/>
      <c r="G198" s="37"/>
      <c r="H198" s="37"/>
      <c r="I198" s="37"/>
      <c r="J198" s="37"/>
      <c r="K198" s="5"/>
    </row>
    <row r="199" spans="5:11" ht="13" customHeight="1" x14ac:dyDescent="0.35">
      <c r="E199" s="4">
        <v>198</v>
      </c>
      <c r="F199" s="37"/>
      <c r="G199" s="37"/>
      <c r="H199" s="37"/>
      <c r="I199" s="37"/>
      <c r="J199" s="37"/>
      <c r="K199" s="5"/>
    </row>
    <row r="200" spans="5:11" ht="13" customHeight="1" x14ac:dyDescent="0.35">
      <c r="E200" s="4">
        <v>199</v>
      </c>
      <c r="F200" s="37"/>
      <c r="G200" s="37"/>
      <c r="H200" s="37"/>
      <c r="I200" s="37"/>
      <c r="J200" s="37"/>
      <c r="K200" s="5"/>
    </row>
    <row r="201" spans="5:11" ht="13" customHeight="1" x14ac:dyDescent="0.35">
      <c r="E201" s="4">
        <v>200</v>
      </c>
      <c r="F201" s="37"/>
      <c r="G201" s="37"/>
      <c r="H201" s="37"/>
      <c r="I201" s="37"/>
      <c r="J201" s="37"/>
      <c r="K201" s="5"/>
    </row>
    <row r="202" spans="5:11" ht="13" customHeight="1" x14ac:dyDescent="0.35">
      <c r="E202" s="4">
        <v>201</v>
      </c>
      <c r="F202" s="37"/>
      <c r="G202" s="37"/>
      <c r="H202" s="37"/>
      <c r="I202" s="37"/>
      <c r="J202" s="37"/>
      <c r="K202" s="5"/>
    </row>
    <row r="203" spans="5:11" ht="13" customHeight="1" x14ac:dyDescent="0.35">
      <c r="E203" s="4">
        <v>202</v>
      </c>
      <c r="F203" s="37"/>
      <c r="G203" s="37"/>
      <c r="H203" s="37"/>
      <c r="I203" s="37"/>
      <c r="J203" s="37"/>
      <c r="K203" s="5"/>
    </row>
    <row r="204" spans="5:11" ht="13" customHeight="1" x14ac:dyDescent="0.35">
      <c r="E204" s="4">
        <v>203</v>
      </c>
      <c r="F204" s="37"/>
      <c r="G204" s="37"/>
      <c r="H204" s="37"/>
      <c r="I204" s="37"/>
      <c r="J204" s="37"/>
      <c r="K204" s="5"/>
    </row>
    <row r="205" spans="5:11" ht="13" customHeight="1" x14ac:dyDescent="0.35">
      <c r="E205" s="4">
        <v>204</v>
      </c>
      <c r="F205" s="37"/>
      <c r="G205" s="37"/>
      <c r="H205" s="37"/>
      <c r="I205" s="37"/>
      <c r="J205" s="37"/>
      <c r="K205" s="5"/>
    </row>
    <row r="206" spans="5:11" ht="13" customHeight="1" x14ac:dyDescent="0.35">
      <c r="E206" s="4">
        <v>205</v>
      </c>
      <c r="F206" s="37"/>
      <c r="G206" s="37"/>
      <c r="H206" s="37"/>
      <c r="I206" s="37"/>
      <c r="J206" s="37"/>
      <c r="K206" s="5"/>
    </row>
    <row r="207" spans="5:11" ht="13" customHeight="1" x14ac:dyDescent="0.35">
      <c r="E207" s="4">
        <v>206</v>
      </c>
      <c r="F207" s="37"/>
      <c r="G207" s="37"/>
      <c r="H207" s="37"/>
      <c r="I207" s="37"/>
      <c r="J207" s="37"/>
      <c r="K207" s="5"/>
    </row>
    <row r="208" spans="5:11" ht="13" customHeight="1" x14ac:dyDescent="0.35">
      <c r="E208" s="4">
        <v>207</v>
      </c>
      <c r="F208" s="37"/>
      <c r="G208" s="37"/>
      <c r="H208" s="37"/>
      <c r="I208" s="37"/>
      <c r="J208" s="37"/>
      <c r="K208" s="5"/>
    </row>
    <row r="209" spans="5:11" ht="13" customHeight="1" x14ac:dyDescent="0.35">
      <c r="E209" s="4">
        <v>208</v>
      </c>
      <c r="F209" s="37"/>
      <c r="G209" s="37"/>
      <c r="H209" s="37"/>
      <c r="I209" s="37"/>
      <c r="J209" s="37"/>
      <c r="K209" s="5"/>
    </row>
    <row r="210" spans="5:11" ht="13" customHeight="1" x14ac:dyDescent="0.35">
      <c r="E210" s="4">
        <v>209</v>
      </c>
      <c r="F210" s="37"/>
      <c r="G210" s="37"/>
      <c r="H210" s="37"/>
      <c r="I210" s="37"/>
      <c r="J210" s="37"/>
      <c r="K210" s="5"/>
    </row>
    <row r="211" spans="5:11" ht="13" customHeight="1" x14ac:dyDescent="0.35">
      <c r="E211" s="4">
        <v>210</v>
      </c>
      <c r="F211" s="37"/>
      <c r="G211" s="37"/>
      <c r="H211" s="37"/>
      <c r="I211" s="37"/>
      <c r="J211" s="37"/>
      <c r="K211" s="5"/>
    </row>
    <row r="212" spans="5:11" ht="13" customHeight="1" x14ac:dyDescent="0.35">
      <c r="E212" s="4">
        <v>211</v>
      </c>
      <c r="F212" s="37"/>
      <c r="G212" s="37"/>
      <c r="H212" s="37"/>
      <c r="I212" s="37"/>
      <c r="J212" s="37"/>
      <c r="K212" s="5"/>
    </row>
    <row r="213" spans="5:11" ht="13" customHeight="1" x14ac:dyDescent="0.35">
      <c r="E213" s="4">
        <v>212</v>
      </c>
      <c r="F213" s="37"/>
      <c r="G213" s="37"/>
      <c r="H213" s="37"/>
      <c r="I213" s="37"/>
      <c r="J213" s="37"/>
      <c r="K213" s="5"/>
    </row>
    <row r="214" spans="5:11" ht="13" customHeight="1" x14ac:dyDescent="0.35">
      <c r="E214" s="4">
        <v>213</v>
      </c>
      <c r="F214" s="37"/>
      <c r="G214" s="37"/>
      <c r="H214" s="37"/>
      <c r="I214" s="37"/>
      <c r="J214" s="37"/>
      <c r="K214" s="5"/>
    </row>
    <row r="215" spans="5:11" ht="13" customHeight="1" x14ac:dyDescent="0.35">
      <c r="E215" s="4">
        <v>214</v>
      </c>
      <c r="F215" s="37"/>
      <c r="G215" s="37"/>
      <c r="H215" s="37"/>
      <c r="I215" s="37"/>
      <c r="J215" s="37"/>
      <c r="K215" s="5"/>
    </row>
    <row r="216" spans="5:11" ht="13" customHeight="1" x14ac:dyDescent="0.35">
      <c r="E216" s="4">
        <v>215</v>
      </c>
      <c r="F216" s="37"/>
      <c r="G216" s="37"/>
      <c r="H216" s="37"/>
      <c r="I216" s="37"/>
      <c r="J216" s="37"/>
      <c r="K216" s="5"/>
    </row>
    <row r="217" spans="5:11" ht="13" customHeight="1" x14ac:dyDescent="0.35">
      <c r="E217" s="4">
        <v>216</v>
      </c>
      <c r="F217" s="37"/>
      <c r="G217" s="37"/>
      <c r="H217" s="37"/>
      <c r="I217" s="37"/>
      <c r="J217" s="37"/>
      <c r="K217" s="5"/>
    </row>
    <row r="218" spans="5:11" ht="13" customHeight="1" x14ac:dyDescent="0.35">
      <c r="E218" s="4">
        <v>217</v>
      </c>
      <c r="F218" s="37"/>
      <c r="G218" s="37"/>
      <c r="H218" s="37"/>
      <c r="I218" s="37"/>
      <c r="J218" s="37"/>
      <c r="K218" s="5"/>
    </row>
    <row r="219" spans="5:11" ht="13" customHeight="1" x14ac:dyDescent="0.35">
      <c r="E219" s="4">
        <v>218</v>
      </c>
      <c r="F219" s="37"/>
      <c r="G219" s="37"/>
      <c r="H219" s="37"/>
      <c r="I219" s="37"/>
      <c r="J219" s="37"/>
      <c r="K219" s="5"/>
    </row>
    <row r="220" spans="5:11" ht="13" customHeight="1" x14ac:dyDescent="0.35">
      <c r="E220" s="4">
        <v>219</v>
      </c>
      <c r="F220" s="37"/>
      <c r="G220" s="37"/>
      <c r="H220" s="37"/>
      <c r="I220" s="37"/>
      <c r="J220" s="37"/>
      <c r="K220" s="5"/>
    </row>
    <row r="221" spans="5:11" ht="13" customHeight="1" x14ac:dyDescent="0.35">
      <c r="E221" s="4">
        <v>220</v>
      </c>
      <c r="F221" s="37"/>
      <c r="G221" s="37"/>
      <c r="H221" s="37"/>
      <c r="I221" s="37"/>
      <c r="J221" s="37"/>
      <c r="K221" s="5"/>
    </row>
    <row r="222" spans="5:11" ht="13" customHeight="1" x14ac:dyDescent="0.35">
      <c r="E222" s="4">
        <v>221</v>
      </c>
      <c r="F222" s="37"/>
      <c r="G222" s="37"/>
      <c r="H222" s="37"/>
      <c r="I222" s="37"/>
      <c r="J222" s="37"/>
      <c r="K222" s="5"/>
    </row>
    <row r="223" spans="5:11" ht="13" customHeight="1" x14ac:dyDescent="0.35">
      <c r="E223" s="4">
        <v>222</v>
      </c>
      <c r="F223" s="37"/>
      <c r="G223" s="37"/>
      <c r="H223" s="37"/>
      <c r="I223" s="37"/>
      <c r="J223" s="37"/>
      <c r="K223" s="5"/>
    </row>
    <row r="224" spans="5:11" ht="13" customHeight="1" x14ac:dyDescent="0.35">
      <c r="E224" s="4">
        <v>223</v>
      </c>
      <c r="F224" s="37"/>
      <c r="G224" s="37"/>
      <c r="H224" s="37"/>
      <c r="I224" s="37"/>
      <c r="J224" s="37"/>
      <c r="K224" s="5"/>
    </row>
    <row r="225" spans="5:11" ht="13" customHeight="1" x14ac:dyDescent="0.35">
      <c r="E225" s="4">
        <v>224</v>
      </c>
      <c r="F225" s="37"/>
      <c r="G225" s="37"/>
      <c r="H225" s="37"/>
      <c r="I225" s="37"/>
      <c r="J225" s="37"/>
      <c r="K225" s="5"/>
    </row>
    <row r="226" spans="5:11" ht="13" customHeight="1" x14ac:dyDescent="0.35">
      <c r="E226" s="4">
        <v>225</v>
      </c>
      <c r="F226" s="37"/>
      <c r="G226" s="37"/>
      <c r="H226" s="37"/>
      <c r="I226" s="37"/>
      <c r="J226" s="37"/>
      <c r="K226" s="5"/>
    </row>
    <row r="227" spans="5:11" ht="13" customHeight="1" x14ac:dyDescent="0.35">
      <c r="E227" s="4">
        <v>226</v>
      </c>
      <c r="F227" s="37"/>
      <c r="G227" s="37"/>
      <c r="H227" s="37"/>
      <c r="I227" s="37"/>
      <c r="J227" s="37"/>
      <c r="K227" s="5"/>
    </row>
    <row r="228" spans="5:11" ht="13" customHeight="1" x14ac:dyDescent="0.35">
      <c r="E228" s="4">
        <v>227</v>
      </c>
      <c r="F228" s="37"/>
      <c r="G228" s="37"/>
      <c r="H228" s="37"/>
      <c r="I228" s="37"/>
      <c r="J228" s="37"/>
      <c r="K228" s="5"/>
    </row>
    <row r="229" spans="5:11" ht="13" customHeight="1" x14ac:dyDescent="0.35">
      <c r="E229" s="4">
        <v>228</v>
      </c>
      <c r="F229" s="37"/>
      <c r="G229" s="37"/>
      <c r="H229" s="37"/>
      <c r="I229" s="37"/>
      <c r="J229" s="37"/>
      <c r="K229" s="5"/>
    </row>
    <row r="230" spans="5:11" ht="13" customHeight="1" x14ac:dyDescent="0.35">
      <c r="E230" s="4">
        <v>229</v>
      </c>
      <c r="F230" s="37"/>
      <c r="G230" s="37"/>
      <c r="H230" s="37"/>
      <c r="I230" s="37"/>
      <c r="J230" s="37"/>
      <c r="K230" s="5"/>
    </row>
    <row r="231" spans="5:11" ht="13" customHeight="1" x14ac:dyDescent="0.35">
      <c r="E231" s="4">
        <v>230</v>
      </c>
      <c r="F231" s="37"/>
      <c r="G231" s="37"/>
      <c r="H231" s="37"/>
      <c r="I231" s="37"/>
      <c r="J231" s="37"/>
      <c r="K231" s="5"/>
    </row>
    <row r="232" spans="5:11" ht="13" customHeight="1" x14ac:dyDescent="0.35">
      <c r="E232" s="4">
        <v>231</v>
      </c>
      <c r="F232" s="37"/>
      <c r="G232" s="37"/>
      <c r="H232" s="37"/>
      <c r="I232" s="37"/>
      <c r="J232" s="37"/>
      <c r="K232" s="5"/>
    </row>
    <row r="233" spans="5:11" ht="13" customHeight="1" x14ac:dyDescent="0.35">
      <c r="E233" s="4">
        <v>232</v>
      </c>
      <c r="F233" s="37"/>
      <c r="G233" s="37"/>
      <c r="H233" s="37"/>
      <c r="I233" s="37"/>
      <c r="J233" s="37"/>
      <c r="K233" s="5"/>
    </row>
    <row r="234" spans="5:11" ht="13" customHeight="1" x14ac:dyDescent="0.35">
      <c r="E234" s="4">
        <v>233</v>
      </c>
      <c r="F234" s="37"/>
      <c r="G234" s="37"/>
      <c r="H234" s="37"/>
      <c r="I234" s="37"/>
      <c r="J234" s="37"/>
      <c r="K234" s="5"/>
    </row>
    <row r="235" spans="5:11" ht="13" customHeight="1" x14ac:dyDescent="0.35">
      <c r="E235" s="4">
        <v>234</v>
      </c>
      <c r="F235" s="37"/>
      <c r="G235" s="37"/>
      <c r="H235" s="37"/>
      <c r="I235" s="37"/>
      <c r="J235" s="37"/>
      <c r="K235" s="5"/>
    </row>
    <row r="236" spans="5:11" ht="13" customHeight="1" x14ac:dyDescent="0.35">
      <c r="E236" s="4">
        <v>235</v>
      </c>
      <c r="F236" s="37"/>
      <c r="G236" s="37"/>
      <c r="H236" s="37"/>
      <c r="I236" s="37"/>
      <c r="J236" s="37"/>
      <c r="K236" s="5"/>
    </row>
    <row r="237" spans="5:11" ht="13" customHeight="1" x14ac:dyDescent="0.35">
      <c r="E237" s="4">
        <v>236</v>
      </c>
      <c r="F237" s="37"/>
      <c r="G237" s="37"/>
      <c r="H237" s="37"/>
      <c r="I237" s="37"/>
      <c r="J237" s="37"/>
      <c r="K237" s="5"/>
    </row>
    <row r="238" spans="5:11" ht="13" customHeight="1" x14ac:dyDescent="0.35">
      <c r="E238" s="4">
        <v>237</v>
      </c>
      <c r="F238" s="37"/>
      <c r="G238" s="37"/>
      <c r="H238" s="37"/>
      <c r="I238" s="37"/>
      <c r="J238" s="37"/>
      <c r="K238" s="5"/>
    </row>
    <row r="239" spans="5:11" ht="13" customHeight="1" x14ac:dyDescent="0.35">
      <c r="E239" s="4">
        <v>238</v>
      </c>
      <c r="F239" s="37"/>
      <c r="G239" s="37"/>
      <c r="H239" s="37"/>
      <c r="I239" s="37"/>
      <c r="J239" s="37"/>
      <c r="K239" s="5"/>
    </row>
    <row r="240" spans="5:11" ht="13" customHeight="1" x14ac:dyDescent="0.35">
      <c r="E240" s="4">
        <v>239</v>
      </c>
      <c r="F240" s="37"/>
      <c r="G240" s="37"/>
      <c r="H240" s="37"/>
      <c r="I240" s="37"/>
      <c r="J240" s="37"/>
      <c r="K240" s="5"/>
    </row>
    <row r="241" spans="5:11" ht="13" customHeight="1" x14ac:dyDescent="0.35">
      <c r="E241" s="4">
        <v>240</v>
      </c>
      <c r="F241" s="37"/>
      <c r="G241" s="37"/>
      <c r="H241" s="37"/>
      <c r="I241" s="37"/>
      <c r="J241" s="37"/>
      <c r="K241" s="5"/>
    </row>
    <row r="242" spans="5:11" ht="13" customHeight="1" x14ac:dyDescent="0.35">
      <c r="E242" s="4">
        <v>241</v>
      </c>
      <c r="F242" s="37"/>
      <c r="G242" s="37"/>
      <c r="H242" s="37"/>
      <c r="I242" s="37"/>
      <c r="J242" s="37"/>
      <c r="K242" s="5"/>
    </row>
    <row r="243" spans="5:11" ht="13" customHeight="1" x14ac:dyDescent="0.35">
      <c r="E243" s="4">
        <v>242</v>
      </c>
      <c r="F243" s="37"/>
      <c r="G243" s="37"/>
      <c r="H243" s="37"/>
      <c r="I243" s="37"/>
      <c r="J243" s="37"/>
      <c r="K243" s="5"/>
    </row>
    <row r="244" spans="5:11" ht="13" customHeight="1" x14ac:dyDescent="0.35">
      <c r="E244" s="4">
        <v>243</v>
      </c>
      <c r="F244" s="37"/>
      <c r="G244" s="37"/>
      <c r="H244" s="37"/>
      <c r="I244" s="37"/>
      <c r="J244" s="37"/>
      <c r="K244" s="5"/>
    </row>
    <row r="245" spans="5:11" ht="13" customHeight="1" x14ac:dyDescent="0.35">
      <c r="E245" s="4">
        <v>244</v>
      </c>
      <c r="F245" s="37"/>
      <c r="G245" s="37"/>
      <c r="H245" s="37"/>
      <c r="I245" s="37"/>
      <c r="J245" s="37"/>
      <c r="K245" s="5"/>
    </row>
    <row r="246" spans="5:11" ht="13" customHeight="1" x14ac:dyDescent="0.35">
      <c r="E246" s="4">
        <v>245</v>
      </c>
      <c r="F246" s="37"/>
      <c r="G246" s="37"/>
      <c r="H246" s="37"/>
      <c r="I246" s="37"/>
      <c r="J246" s="37"/>
      <c r="K246" s="5"/>
    </row>
    <row r="247" spans="5:11" ht="13" customHeight="1" x14ac:dyDescent="0.35">
      <c r="E247" s="4">
        <v>246</v>
      </c>
      <c r="F247" s="37"/>
      <c r="G247" s="37"/>
      <c r="H247" s="37"/>
      <c r="I247" s="37"/>
      <c r="J247" s="37"/>
      <c r="K247" s="5"/>
    </row>
    <row r="248" spans="5:11" ht="13" customHeight="1" x14ac:dyDescent="0.35">
      <c r="E248" s="4">
        <v>247</v>
      </c>
      <c r="F248" s="37"/>
      <c r="G248" s="37"/>
      <c r="H248" s="37"/>
      <c r="I248" s="37"/>
      <c r="J248" s="37"/>
      <c r="K248" s="5"/>
    </row>
    <row r="249" spans="5:11" ht="13" customHeight="1" x14ac:dyDescent="0.35">
      <c r="E249" s="4">
        <v>248</v>
      </c>
      <c r="F249" s="37"/>
      <c r="G249" s="37"/>
      <c r="H249" s="37"/>
      <c r="I249" s="37"/>
      <c r="J249" s="37"/>
      <c r="K249" s="5"/>
    </row>
    <row r="250" spans="5:11" ht="13" customHeight="1" x14ac:dyDescent="0.35">
      <c r="E250" s="4">
        <v>249</v>
      </c>
      <c r="F250" s="37"/>
      <c r="G250" s="37"/>
      <c r="H250" s="37"/>
      <c r="I250" s="37"/>
      <c r="J250" s="37"/>
      <c r="K250" s="5"/>
    </row>
    <row r="251" spans="5:11" ht="13" customHeight="1" x14ac:dyDescent="0.35">
      <c r="E251" s="4">
        <v>250</v>
      </c>
      <c r="F251" s="37"/>
      <c r="G251" s="37"/>
      <c r="H251" s="37"/>
      <c r="I251" s="37"/>
      <c r="J251" s="37"/>
      <c r="K251" s="5"/>
    </row>
    <row r="252" spans="5:11" ht="13" customHeight="1" x14ac:dyDescent="0.35">
      <c r="E252" s="4">
        <v>251</v>
      </c>
      <c r="F252" s="37"/>
      <c r="G252" s="37"/>
      <c r="H252" s="37"/>
      <c r="I252" s="37"/>
      <c r="J252" s="37"/>
      <c r="K252" s="5"/>
    </row>
    <row r="253" spans="5:11" ht="13" customHeight="1" x14ac:dyDescent="0.35">
      <c r="E253" s="4">
        <v>252</v>
      </c>
      <c r="F253" s="37"/>
      <c r="G253" s="37"/>
      <c r="H253" s="37"/>
      <c r="I253" s="37"/>
      <c r="J253" s="37"/>
      <c r="K253" s="5"/>
    </row>
    <row r="254" spans="5:11" ht="13" customHeight="1" x14ac:dyDescent="0.35">
      <c r="E254" s="4">
        <v>253</v>
      </c>
      <c r="F254" s="37"/>
      <c r="G254" s="37"/>
      <c r="H254" s="37"/>
      <c r="I254" s="37"/>
      <c r="J254" s="37"/>
      <c r="K254" s="5"/>
    </row>
    <row r="255" spans="5:11" ht="13" customHeight="1" x14ac:dyDescent="0.35">
      <c r="E255" s="4">
        <v>254</v>
      </c>
      <c r="F255" s="37"/>
      <c r="G255" s="37"/>
      <c r="H255" s="37"/>
      <c r="I255" s="37"/>
      <c r="J255" s="37"/>
      <c r="K255" s="5"/>
    </row>
    <row r="256" spans="5:11" ht="13" customHeight="1" x14ac:dyDescent="0.35">
      <c r="E256" s="4">
        <v>255</v>
      </c>
      <c r="F256" s="37"/>
      <c r="G256" s="37"/>
      <c r="H256" s="37"/>
      <c r="I256" s="37"/>
      <c r="J256" s="37"/>
      <c r="K256" s="5"/>
    </row>
    <row r="257" spans="5:11" ht="13" customHeight="1" x14ac:dyDescent="0.35">
      <c r="E257" s="4">
        <v>256</v>
      </c>
      <c r="F257" s="37"/>
      <c r="G257" s="37"/>
      <c r="H257" s="37"/>
      <c r="I257" s="37"/>
      <c r="J257" s="37"/>
      <c r="K257" s="5"/>
    </row>
    <row r="258" spans="5:11" ht="13" customHeight="1" x14ac:dyDescent="0.35">
      <c r="E258" s="4">
        <v>257</v>
      </c>
      <c r="F258" s="37"/>
      <c r="G258" s="37"/>
      <c r="H258" s="37"/>
      <c r="I258" s="37"/>
      <c r="J258" s="37"/>
      <c r="K258" s="5"/>
    </row>
    <row r="259" spans="5:11" ht="13" customHeight="1" x14ac:dyDescent="0.35">
      <c r="E259" s="4">
        <v>258</v>
      </c>
      <c r="F259" s="37"/>
      <c r="G259" s="37"/>
      <c r="H259" s="37"/>
      <c r="I259" s="37"/>
      <c r="J259" s="37"/>
      <c r="K259" s="5"/>
    </row>
    <row r="260" spans="5:11" ht="13" customHeight="1" x14ac:dyDescent="0.35">
      <c r="E260" s="4">
        <v>259</v>
      </c>
      <c r="F260" s="37"/>
      <c r="G260" s="37"/>
      <c r="H260" s="37"/>
      <c r="I260" s="37"/>
      <c r="J260" s="37"/>
      <c r="K260" s="5"/>
    </row>
    <row r="261" spans="5:11" ht="13" customHeight="1" x14ac:dyDescent="0.35">
      <c r="E261" s="4">
        <v>260</v>
      </c>
      <c r="F261" s="37"/>
      <c r="G261" s="37"/>
      <c r="H261" s="37"/>
      <c r="I261" s="37"/>
      <c r="J261" s="37"/>
      <c r="K261" s="5"/>
    </row>
    <row r="262" spans="5:11" ht="13" customHeight="1" x14ac:dyDescent="0.35">
      <c r="E262" s="4">
        <v>261</v>
      </c>
      <c r="F262" s="37"/>
      <c r="G262" s="37"/>
      <c r="H262" s="37"/>
      <c r="I262" s="37"/>
      <c r="J262" s="37"/>
      <c r="K262" s="5"/>
    </row>
    <row r="263" spans="5:11" ht="13" customHeight="1" x14ac:dyDescent="0.35">
      <c r="E263" s="4">
        <v>262</v>
      </c>
      <c r="F263" s="37"/>
      <c r="G263" s="37"/>
      <c r="H263" s="37"/>
      <c r="I263" s="37"/>
      <c r="J263" s="37"/>
      <c r="K263" s="5"/>
    </row>
    <row r="264" spans="5:11" ht="13" customHeight="1" x14ac:dyDescent="0.35">
      <c r="E264" s="4">
        <v>263</v>
      </c>
      <c r="F264" s="37"/>
      <c r="G264" s="37"/>
      <c r="H264" s="37"/>
      <c r="I264" s="37"/>
      <c r="J264" s="37"/>
      <c r="K264" s="5"/>
    </row>
    <row r="265" spans="5:11" ht="13" customHeight="1" x14ac:dyDescent="0.35">
      <c r="E265" s="4">
        <v>264</v>
      </c>
      <c r="F265" s="37"/>
      <c r="G265" s="37"/>
      <c r="H265" s="37"/>
      <c r="I265" s="37"/>
      <c r="J265" s="37"/>
      <c r="K265" s="5"/>
    </row>
    <row r="266" spans="5:11" ht="13" customHeight="1" x14ac:dyDescent="0.35">
      <c r="E266" s="4">
        <v>265</v>
      </c>
      <c r="F266" s="37"/>
      <c r="G266" s="37"/>
      <c r="H266" s="37"/>
      <c r="I266" s="37"/>
      <c r="J266" s="37"/>
      <c r="K266" s="5"/>
    </row>
    <row r="267" spans="5:11" ht="13" customHeight="1" x14ac:dyDescent="0.35">
      <c r="E267" s="4">
        <v>266</v>
      </c>
      <c r="F267" s="37"/>
      <c r="G267" s="37"/>
      <c r="H267" s="37"/>
      <c r="I267" s="37"/>
      <c r="J267" s="37"/>
      <c r="K267" s="5"/>
    </row>
    <row r="268" spans="5:11" ht="13" customHeight="1" x14ac:dyDescent="0.35">
      <c r="E268" s="4">
        <v>267</v>
      </c>
      <c r="F268" s="37"/>
      <c r="G268" s="37"/>
      <c r="H268" s="37"/>
      <c r="I268" s="37"/>
      <c r="J268" s="37"/>
      <c r="K268" s="5"/>
    </row>
    <row r="269" spans="5:11" ht="13" customHeight="1" x14ac:dyDescent="0.35">
      <c r="E269" s="4">
        <v>268</v>
      </c>
      <c r="F269" s="37"/>
      <c r="G269" s="37"/>
      <c r="H269" s="37"/>
      <c r="I269" s="37"/>
      <c r="J269" s="37"/>
      <c r="K269" s="5"/>
    </row>
    <row r="270" spans="5:11" ht="13" customHeight="1" x14ac:dyDescent="0.35">
      <c r="E270" s="4">
        <v>269</v>
      </c>
      <c r="F270" s="37"/>
      <c r="G270" s="37"/>
      <c r="H270" s="37"/>
      <c r="I270" s="37"/>
      <c r="J270" s="37"/>
      <c r="K270" s="5"/>
    </row>
    <row r="271" spans="5:11" ht="13" customHeight="1" x14ac:dyDescent="0.35">
      <c r="E271" s="4">
        <v>270</v>
      </c>
      <c r="F271" s="37"/>
      <c r="G271" s="37"/>
      <c r="H271" s="37"/>
      <c r="I271" s="37"/>
      <c r="J271" s="37"/>
      <c r="K271" s="5"/>
    </row>
    <row r="272" spans="5:11" ht="13" customHeight="1" x14ac:dyDescent="0.35">
      <c r="E272" s="4">
        <v>271</v>
      </c>
      <c r="F272" s="37"/>
      <c r="G272" s="37"/>
      <c r="H272" s="37"/>
      <c r="I272" s="37"/>
      <c r="J272" s="37"/>
      <c r="K272" s="5"/>
    </row>
    <row r="273" spans="5:11" ht="13" customHeight="1" x14ac:dyDescent="0.35">
      <c r="E273" s="4">
        <v>272</v>
      </c>
      <c r="F273" s="37"/>
      <c r="G273" s="37"/>
      <c r="H273" s="37"/>
      <c r="I273" s="37"/>
      <c r="J273" s="37"/>
      <c r="K273" s="5"/>
    </row>
    <row r="274" spans="5:11" ht="13" customHeight="1" x14ac:dyDescent="0.35">
      <c r="E274" s="4">
        <v>273</v>
      </c>
      <c r="F274" s="37"/>
      <c r="G274" s="37"/>
      <c r="H274" s="37"/>
      <c r="I274" s="37"/>
      <c r="J274" s="37"/>
      <c r="K274" s="5"/>
    </row>
    <row r="275" spans="5:11" ht="13" customHeight="1" x14ac:dyDescent="0.35">
      <c r="E275" s="4">
        <v>274</v>
      </c>
      <c r="F275" s="37"/>
      <c r="G275" s="37"/>
      <c r="H275" s="37"/>
      <c r="I275" s="37"/>
      <c r="J275" s="37"/>
      <c r="K275" s="5"/>
    </row>
    <row r="276" spans="5:11" ht="13" customHeight="1" x14ac:dyDescent="0.35">
      <c r="E276" s="4">
        <v>275</v>
      </c>
      <c r="F276" s="37"/>
      <c r="G276" s="37"/>
      <c r="H276" s="37"/>
      <c r="I276" s="37"/>
      <c r="J276" s="37"/>
      <c r="K276" s="5"/>
    </row>
    <row r="277" spans="5:11" ht="13" customHeight="1" x14ac:dyDescent="0.35">
      <c r="E277" s="4">
        <v>276</v>
      </c>
      <c r="F277" s="37"/>
      <c r="G277" s="37"/>
      <c r="H277" s="37"/>
      <c r="I277" s="37"/>
      <c r="J277" s="37"/>
      <c r="K277" s="5"/>
    </row>
    <row r="278" spans="5:11" ht="13" customHeight="1" x14ac:dyDescent="0.35">
      <c r="E278" s="4">
        <v>277</v>
      </c>
      <c r="F278" s="37"/>
      <c r="G278" s="37"/>
      <c r="H278" s="37"/>
      <c r="I278" s="37"/>
      <c r="J278" s="37"/>
      <c r="K278" s="5"/>
    </row>
    <row r="279" spans="5:11" ht="13" customHeight="1" x14ac:dyDescent="0.35">
      <c r="E279" s="4">
        <v>278</v>
      </c>
      <c r="F279" s="37"/>
      <c r="G279" s="37"/>
      <c r="H279" s="37"/>
      <c r="I279" s="37"/>
      <c r="J279" s="37"/>
      <c r="K279" s="5"/>
    </row>
    <row r="280" spans="5:11" ht="13" customHeight="1" x14ac:dyDescent="0.35">
      <c r="E280" s="4">
        <v>279</v>
      </c>
      <c r="F280" s="37"/>
      <c r="G280" s="37"/>
      <c r="H280" s="37"/>
      <c r="I280" s="37"/>
      <c r="J280" s="37"/>
      <c r="K280" s="5"/>
    </row>
    <row r="281" spans="5:11" ht="13" customHeight="1" x14ac:dyDescent="0.35">
      <c r="E281" s="4">
        <v>280</v>
      </c>
      <c r="F281" s="37"/>
      <c r="G281" s="37"/>
      <c r="H281" s="37"/>
      <c r="I281" s="37"/>
      <c r="J281" s="37"/>
      <c r="K281" s="5"/>
    </row>
    <row r="282" spans="5:11" ht="13" customHeight="1" x14ac:dyDescent="0.35">
      <c r="E282" s="4">
        <v>281</v>
      </c>
      <c r="F282" s="37"/>
      <c r="G282" s="37"/>
      <c r="H282" s="37"/>
      <c r="I282" s="37"/>
      <c r="J282" s="37"/>
      <c r="K282" s="5"/>
    </row>
    <row r="283" spans="5:11" ht="13" customHeight="1" x14ac:dyDescent="0.35">
      <c r="E283" s="4">
        <v>282</v>
      </c>
      <c r="F283" s="37"/>
      <c r="G283" s="37"/>
      <c r="H283" s="37"/>
      <c r="I283" s="37"/>
      <c r="J283" s="37"/>
      <c r="K283" s="5"/>
    </row>
    <row r="284" spans="5:11" ht="13" customHeight="1" x14ac:dyDescent="0.35">
      <c r="E284" s="4">
        <v>283</v>
      </c>
      <c r="F284" s="37"/>
      <c r="G284" s="37"/>
      <c r="H284" s="37"/>
      <c r="I284" s="37"/>
      <c r="J284" s="37"/>
      <c r="K284" s="5"/>
    </row>
    <row r="285" spans="5:11" ht="13" customHeight="1" x14ac:dyDescent="0.35">
      <c r="E285" s="4">
        <v>284</v>
      </c>
      <c r="F285" s="37"/>
      <c r="G285" s="37"/>
      <c r="H285" s="37"/>
      <c r="I285" s="37"/>
      <c r="J285" s="37"/>
      <c r="K285" s="5"/>
    </row>
    <row r="286" spans="5:11" ht="13" customHeight="1" x14ac:dyDescent="0.35">
      <c r="E286" s="4">
        <v>285</v>
      </c>
      <c r="F286" s="37"/>
      <c r="G286" s="37"/>
      <c r="H286" s="37"/>
      <c r="I286" s="37"/>
      <c r="J286" s="37"/>
      <c r="K286" s="5"/>
    </row>
    <row r="287" spans="5:11" ht="13" customHeight="1" x14ac:dyDescent="0.35">
      <c r="E287" s="4">
        <v>286</v>
      </c>
      <c r="F287" s="37"/>
      <c r="G287" s="37"/>
      <c r="H287" s="37"/>
      <c r="I287" s="37"/>
      <c r="J287" s="37"/>
      <c r="K287" s="5"/>
    </row>
    <row r="288" spans="5:11" ht="13" customHeight="1" x14ac:dyDescent="0.35">
      <c r="E288" s="4">
        <v>287</v>
      </c>
      <c r="F288" s="37"/>
      <c r="G288" s="37"/>
      <c r="H288" s="37"/>
      <c r="I288" s="37"/>
      <c r="J288" s="37"/>
      <c r="K288" s="5"/>
    </row>
    <row r="289" spans="5:11" ht="13" customHeight="1" x14ac:dyDescent="0.35">
      <c r="E289" s="4">
        <v>288</v>
      </c>
      <c r="F289" s="37"/>
      <c r="G289" s="37"/>
      <c r="H289" s="37"/>
      <c r="I289" s="37"/>
      <c r="J289" s="37"/>
      <c r="K289" s="5"/>
    </row>
    <row r="290" spans="5:11" ht="13" customHeight="1" x14ac:dyDescent="0.35">
      <c r="E290" s="4">
        <v>289</v>
      </c>
      <c r="F290" s="37"/>
      <c r="G290" s="37"/>
      <c r="H290" s="37"/>
      <c r="I290" s="37"/>
      <c r="J290" s="37"/>
      <c r="K290" s="5"/>
    </row>
    <row r="291" spans="5:11" ht="13" customHeight="1" x14ac:dyDescent="0.35">
      <c r="E291" s="4">
        <v>290</v>
      </c>
      <c r="F291" s="37"/>
      <c r="G291" s="37"/>
      <c r="H291" s="37"/>
      <c r="I291" s="37"/>
      <c r="J291" s="37"/>
      <c r="K291" s="5"/>
    </row>
    <row r="292" spans="5:11" ht="13" customHeight="1" x14ac:dyDescent="0.35">
      <c r="E292" s="4">
        <v>291</v>
      </c>
      <c r="F292" s="37"/>
      <c r="G292" s="37"/>
      <c r="H292" s="37"/>
      <c r="I292" s="37"/>
      <c r="J292" s="37"/>
      <c r="K292" s="5"/>
    </row>
    <row r="293" spans="5:11" ht="13" customHeight="1" x14ac:dyDescent="0.35">
      <c r="E293" s="4">
        <v>292</v>
      </c>
      <c r="F293" s="37"/>
      <c r="G293" s="37"/>
      <c r="H293" s="37"/>
      <c r="I293" s="37"/>
      <c r="J293" s="37"/>
      <c r="K293" s="5"/>
    </row>
    <row r="294" spans="5:11" ht="13" customHeight="1" x14ac:dyDescent="0.35">
      <c r="E294" s="4">
        <v>293</v>
      </c>
      <c r="F294" s="37"/>
      <c r="G294" s="37"/>
      <c r="H294" s="37"/>
      <c r="I294" s="37"/>
      <c r="J294" s="37"/>
      <c r="K294" s="5"/>
    </row>
    <row r="295" spans="5:11" ht="13" customHeight="1" x14ac:dyDescent="0.35">
      <c r="E295" s="4">
        <v>294</v>
      </c>
      <c r="F295" s="37"/>
      <c r="G295" s="37"/>
      <c r="H295" s="37"/>
      <c r="I295" s="37"/>
      <c r="J295" s="37"/>
      <c r="K295" s="5"/>
    </row>
    <row r="296" spans="5:11" ht="13" customHeight="1" x14ac:dyDescent="0.35">
      <c r="E296" s="4">
        <v>295</v>
      </c>
      <c r="F296" s="37"/>
      <c r="G296" s="37"/>
      <c r="H296" s="37"/>
      <c r="I296" s="37"/>
      <c r="J296" s="37"/>
      <c r="K296" s="5"/>
    </row>
    <row r="297" spans="5:11" ht="13" customHeight="1" x14ac:dyDescent="0.35">
      <c r="E297" s="4">
        <v>296</v>
      </c>
      <c r="F297" s="37"/>
      <c r="G297" s="37"/>
      <c r="H297" s="37"/>
      <c r="I297" s="37"/>
      <c r="J297" s="37"/>
      <c r="K297" s="5"/>
    </row>
    <row r="298" spans="5:11" ht="13" customHeight="1" x14ac:dyDescent="0.35">
      <c r="E298" s="4">
        <v>297</v>
      </c>
      <c r="F298" s="37"/>
      <c r="G298" s="37"/>
      <c r="H298" s="37"/>
      <c r="I298" s="37"/>
      <c r="J298" s="37"/>
      <c r="K298" s="5"/>
    </row>
    <row r="299" spans="5:11" ht="13" customHeight="1" x14ac:dyDescent="0.35">
      <c r="E299" s="4">
        <v>298</v>
      </c>
      <c r="F299" s="37"/>
      <c r="G299" s="37"/>
      <c r="H299" s="37"/>
      <c r="I299" s="37"/>
      <c r="J299" s="37"/>
      <c r="K299" s="5"/>
    </row>
    <row r="300" spans="5:11" ht="13" customHeight="1" x14ac:dyDescent="0.35">
      <c r="E300" s="4">
        <v>299</v>
      </c>
      <c r="F300" s="37"/>
      <c r="G300" s="37"/>
      <c r="H300" s="37"/>
      <c r="I300" s="37"/>
      <c r="J300" s="37"/>
      <c r="K300" s="5"/>
    </row>
    <row r="301" spans="5:11" ht="13" customHeight="1" x14ac:dyDescent="0.35">
      <c r="E301" s="4">
        <v>300</v>
      </c>
      <c r="F301" s="37"/>
      <c r="G301" s="37"/>
      <c r="H301" s="37"/>
      <c r="I301" s="37"/>
      <c r="J301" s="37"/>
      <c r="K301" s="5"/>
    </row>
    <row r="302" spans="5:11" ht="13" customHeight="1" x14ac:dyDescent="0.35">
      <c r="E302" s="4">
        <v>301</v>
      </c>
      <c r="F302" s="37"/>
      <c r="G302" s="37"/>
      <c r="H302" s="37"/>
      <c r="I302" s="37"/>
      <c r="J302" s="37"/>
      <c r="K302" s="5"/>
    </row>
    <row r="303" spans="5:11" ht="13" customHeight="1" x14ac:dyDescent="0.35">
      <c r="E303" s="4">
        <v>302</v>
      </c>
      <c r="F303" s="37"/>
      <c r="G303" s="37"/>
      <c r="H303" s="37"/>
      <c r="I303" s="37"/>
      <c r="J303" s="37"/>
      <c r="K303" s="5"/>
    </row>
    <row r="304" spans="5:11" ht="13" customHeight="1" x14ac:dyDescent="0.35">
      <c r="E304" s="4">
        <v>303</v>
      </c>
      <c r="F304" s="37"/>
      <c r="G304" s="37"/>
      <c r="H304" s="37"/>
      <c r="I304" s="37"/>
      <c r="J304" s="37"/>
      <c r="K304" s="5"/>
    </row>
    <row r="305" spans="5:11" ht="13" customHeight="1" x14ac:dyDescent="0.35">
      <c r="E305" s="4">
        <v>304</v>
      </c>
      <c r="F305" s="37"/>
      <c r="G305" s="37"/>
      <c r="H305" s="37"/>
      <c r="I305" s="37"/>
      <c r="J305" s="37"/>
      <c r="K305" s="5"/>
    </row>
    <row r="306" spans="5:11" ht="13" customHeight="1" x14ac:dyDescent="0.35">
      <c r="E306" s="4">
        <v>305</v>
      </c>
      <c r="F306" s="37"/>
      <c r="G306" s="37"/>
      <c r="H306" s="37"/>
      <c r="I306" s="37"/>
      <c r="J306" s="37"/>
      <c r="K306" s="5"/>
    </row>
    <row r="307" spans="5:11" ht="13" customHeight="1" x14ac:dyDescent="0.35">
      <c r="E307" s="4">
        <v>306</v>
      </c>
      <c r="F307" s="37"/>
      <c r="G307" s="37"/>
      <c r="H307" s="37"/>
      <c r="I307" s="37"/>
      <c r="J307" s="37"/>
      <c r="K307" s="5"/>
    </row>
    <row r="308" spans="5:11" ht="13" customHeight="1" x14ac:dyDescent="0.35">
      <c r="E308" s="4">
        <v>307</v>
      </c>
      <c r="F308" s="37"/>
      <c r="G308" s="37"/>
      <c r="H308" s="37"/>
      <c r="I308" s="37"/>
      <c r="J308" s="37"/>
      <c r="K308" s="5"/>
    </row>
    <row r="309" spans="5:11" ht="13" customHeight="1" x14ac:dyDescent="0.35">
      <c r="E309" s="4">
        <v>308</v>
      </c>
      <c r="F309" s="37"/>
      <c r="G309" s="37"/>
      <c r="H309" s="37"/>
      <c r="I309" s="37"/>
      <c r="J309" s="37"/>
      <c r="K309" s="5"/>
    </row>
    <row r="310" spans="5:11" ht="13" customHeight="1" x14ac:dyDescent="0.35">
      <c r="E310" s="4">
        <v>309</v>
      </c>
      <c r="F310" s="37"/>
      <c r="G310" s="37"/>
      <c r="H310" s="37"/>
      <c r="I310" s="37"/>
      <c r="J310" s="37"/>
      <c r="K310" s="5"/>
    </row>
    <row r="311" spans="5:11" ht="13" customHeight="1" x14ac:dyDescent="0.35">
      <c r="E311" s="4">
        <v>310</v>
      </c>
      <c r="F311" s="37"/>
      <c r="G311" s="37"/>
      <c r="H311" s="37"/>
      <c r="I311" s="37"/>
      <c r="J311" s="37"/>
      <c r="K311" s="5"/>
    </row>
    <row r="312" spans="5:11" ht="13" customHeight="1" x14ac:dyDescent="0.35">
      <c r="E312" s="4">
        <v>311</v>
      </c>
      <c r="F312" s="37"/>
      <c r="G312" s="37"/>
      <c r="H312" s="37"/>
      <c r="I312" s="37"/>
      <c r="J312" s="37"/>
      <c r="K312" s="5"/>
    </row>
    <row r="313" spans="5:11" ht="13" customHeight="1" x14ac:dyDescent="0.35">
      <c r="E313" s="4">
        <v>312</v>
      </c>
      <c r="F313" s="37"/>
      <c r="G313" s="37"/>
      <c r="H313" s="37"/>
      <c r="I313" s="37"/>
      <c r="J313" s="37"/>
      <c r="K313" s="5"/>
    </row>
    <row r="314" spans="5:11" ht="13" customHeight="1" x14ac:dyDescent="0.35">
      <c r="E314" s="4">
        <v>313</v>
      </c>
      <c r="F314" s="37"/>
      <c r="G314" s="37"/>
      <c r="H314" s="37"/>
      <c r="I314" s="37"/>
      <c r="J314" s="37"/>
      <c r="K314" s="5"/>
    </row>
    <row r="315" spans="5:11" ht="13" customHeight="1" x14ac:dyDescent="0.35">
      <c r="E315" s="4">
        <v>314</v>
      </c>
      <c r="F315" s="37"/>
      <c r="G315" s="37"/>
      <c r="H315" s="37"/>
      <c r="I315" s="37"/>
      <c r="J315" s="37"/>
      <c r="K315" s="5"/>
    </row>
    <row r="316" spans="5:11" ht="13" customHeight="1" x14ac:dyDescent="0.35">
      <c r="E316" s="4">
        <v>315</v>
      </c>
      <c r="F316" s="37"/>
      <c r="G316" s="37"/>
      <c r="H316" s="37"/>
      <c r="I316" s="37"/>
      <c r="J316" s="37"/>
      <c r="K316" s="5"/>
    </row>
    <row r="317" spans="5:11" ht="13" customHeight="1" x14ac:dyDescent="0.35">
      <c r="E317" s="4">
        <v>316</v>
      </c>
      <c r="F317" s="37"/>
      <c r="G317" s="37"/>
      <c r="H317" s="37"/>
      <c r="I317" s="37"/>
      <c r="J317" s="37"/>
      <c r="K317" s="5"/>
    </row>
    <row r="318" spans="5:11" ht="13" customHeight="1" x14ac:dyDescent="0.35">
      <c r="E318" s="4">
        <v>317</v>
      </c>
      <c r="F318" s="37"/>
      <c r="G318" s="37"/>
      <c r="H318" s="37"/>
      <c r="I318" s="37"/>
      <c r="J318" s="37"/>
      <c r="K318" s="5"/>
    </row>
    <row r="319" spans="5:11" ht="13" customHeight="1" x14ac:dyDescent="0.35">
      <c r="E319" s="4">
        <v>318</v>
      </c>
      <c r="F319" s="37"/>
      <c r="G319" s="37"/>
      <c r="H319" s="37"/>
      <c r="I319" s="37"/>
      <c r="J319" s="37"/>
      <c r="K319" s="5"/>
    </row>
    <row r="320" spans="5:11" ht="13" customHeight="1" x14ac:dyDescent="0.35">
      <c r="E320" s="4">
        <v>319</v>
      </c>
      <c r="F320" s="37"/>
      <c r="G320" s="37"/>
      <c r="H320" s="37"/>
      <c r="I320" s="37"/>
      <c r="J320" s="37"/>
      <c r="K320" s="5"/>
    </row>
    <row r="321" spans="5:11" ht="13" customHeight="1" x14ac:dyDescent="0.35">
      <c r="E321" s="4">
        <v>320</v>
      </c>
      <c r="F321" s="37"/>
      <c r="G321" s="37"/>
      <c r="H321" s="37"/>
      <c r="I321" s="37"/>
      <c r="J321" s="37"/>
      <c r="K321" s="5"/>
    </row>
    <row r="322" spans="5:11" ht="13" customHeight="1" x14ac:dyDescent="0.35">
      <c r="E322" s="4">
        <v>321</v>
      </c>
      <c r="F322" s="37"/>
      <c r="G322" s="37"/>
      <c r="H322" s="37"/>
      <c r="I322" s="37"/>
      <c r="J322" s="37"/>
      <c r="K322" s="5"/>
    </row>
    <row r="323" spans="5:11" ht="13" customHeight="1" x14ac:dyDescent="0.35">
      <c r="E323" s="4">
        <v>322</v>
      </c>
      <c r="F323" s="37"/>
      <c r="G323" s="37"/>
      <c r="H323" s="37"/>
      <c r="I323" s="37"/>
      <c r="J323" s="37"/>
      <c r="K323" s="5"/>
    </row>
    <row r="324" spans="5:11" ht="13" customHeight="1" x14ac:dyDescent="0.35">
      <c r="E324" s="4">
        <v>323</v>
      </c>
      <c r="F324" s="37"/>
      <c r="G324" s="37"/>
      <c r="H324" s="37"/>
      <c r="I324" s="37"/>
      <c r="J324" s="37"/>
      <c r="K324" s="5"/>
    </row>
    <row r="325" spans="5:11" ht="13" customHeight="1" x14ac:dyDescent="0.35">
      <c r="E325" s="4">
        <v>324</v>
      </c>
      <c r="F325" s="37"/>
      <c r="G325" s="37"/>
      <c r="H325" s="37"/>
      <c r="I325" s="37"/>
      <c r="J325" s="37"/>
      <c r="K325" s="5"/>
    </row>
    <row r="326" spans="5:11" ht="13" customHeight="1" x14ac:dyDescent="0.35">
      <c r="E326" s="4">
        <v>325</v>
      </c>
      <c r="F326" s="37"/>
      <c r="G326" s="37"/>
      <c r="H326" s="37"/>
      <c r="I326" s="37"/>
      <c r="J326" s="37"/>
      <c r="K326" s="5"/>
    </row>
    <row r="327" spans="5:11" ht="13" customHeight="1" x14ac:dyDescent="0.35">
      <c r="E327" s="4">
        <v>326</v>
      </c>
      <c r="F327" s="37"/>
      <c r="G327" s="37"/>
      <c r="H327" s="37"/>
      <c r="I327" s="37"/>
      <c r="J327" s="37"/>
      <c r="K327" s="5"/>
    </row>
    <row r="328" spans="5:11" ht="13" customHeight="1" x14ac:dyDescent="0.35">
      <c r="E328" s="4">
        <v>327</v>
      </c>
      <c r="F328" s="37"/>
      <c r="G328" s="37"/>
      <c r="H328" s="37"/>
      <c r="I328" s="37"/>
      <c r="J328" s="37"/>
      <c r="K328" s="5"/>
    </row>
    <row r="329" spans="5:11" ht="13" customHeight="1" x14ac:dyDescent="0.35">
      <c r="E329" s="4">
        <v>328</v>
      </c>
      <c r="F329" s="37"/>
      <c r="G329" s="37"/>
      <c r="H329" s="37"/>
      <c r="I329" s="37"/>
      <c r="J329" s="37"/>
      <c r="K329" s="5"/>
    </row>
    <row r="330" spans="5:11" ht="13" customHeight="1" x14ac:dyDescent="0.35">
      <c r="E330" s="4">
        <v>329</v>
      </c>
      <c r="F330" s="37"/>
      <c r="G330" s="37"/>
      <c r="H330" s="37"/>
      <c r="I330" s="37"/>
      <c r="J330" s="37"/>
      <c r="K330" s="5"/>
    </row>
    <row r="331" spans="5:11" ht="13" customHeight="1" x14ac:dyDescent="0.35">
      <c r="E331" s="4">
        <v>330</v>
      </c>
      <c r="F331" s="37"/>
      <c r="G331" s="37"/>
      <c r="H331" s="37"/>
      <c r="I331" s="37"/>
      <c r="J331" s="37"/>
      <c r="K331" s="5"/>
    </row>
    <row r="332" spans="5:11" ht="13" customHeight="1" x14ac:dyDescent="0.35">
      <c r="E332" s="4">
        <v>331</v>
      </c>
      <c r="F332" s="37"/>
      <c r="G332" s="37"/>
      <c r="H332" s="37"/>
      <c r="I332" s="37"/>
      <c r="J332" s="37"/>
      <c r="K332" s="5"/>
    </row>
    <row r="333" spans="5:11" ht="13" customHeight="1" x14ac:dyDescent="0.35">
      <c r="E333" s="4">
        <v>332</v>
      </c>
      <c r="F333" s="37"/>
      <c r="G333" s="37"/>
      <c r="H333" s="37"/>
      <c r="I333" s="37"/>
      <c r="J333" s="37"/>
      <c r="K333" s="5"/>
    </row>
    <row r="334" spans="5:11" ht="13" customHeight="1" x14ac:dyDescent="0.35">
      <c r="E334" s="4">
        <v>333</v>
      </c>
      <c r="F334" s="37"/>
      <c r="G334" s="37"/>
      <c r="H334" s="37"/>
      <c r="I334" s="37"/>
      <c r="J334" s="37"/>
      <c r="K334" s="5"/>
    </row>
    <row r="335" spans="5:11" ht="13" customHeight="1" x14ac:dyDescent="0.35">
      <c r="E335" s="4">
        <v>334</v>
      </c>
      <c r="F335" s="37"/>
      <c r="G335" s="37"/>
      <c r="H335" s="37"/>
      <c r="I335" s="37"/>
      <c r="J335" s="37"/>
      <c r="K335" s="5"/>
    </row>
    <row r="336" spans="5:11" ht="13" customHeight="1" x14ac:dyDescent="0.35">
      <c r="E336" s="4">
        <v>335</v>
      </c>
      <c r="F336" s="37"/>
      <c r="G336" s="37"/>
      <c r="H336" s="37"/>
      <c r="I336" s="37"/>
      <c r="J336" s="37"/>
      <c r="K336" s="5"/>
    </row>
    <row r="337" spans="5:11" ht="13" customHeight="1" x14ac:dyDescent="0.35">
      <c r="E337" s="4">
        <v>336</v>
      </c>
      <c r="F337" s="37"/>
      <c r="G337" s="37"/>
      <c r="H337" s="37"/>
      <c r="I337" s="37"/>
      <c r="J337" s="37"/>
      <c r="K337" s="5"/>
    </row>
    <row r="338" spans="5:11" ht="13" customHeight="1" x14ac:dyDescent="0.35">
      <c r="E338" s="4">
        <v>337</v>
      </c>
      <c r="F338" s="37"/>
      <c r="G338" s="37"/>
      <c r="H338" s="37"/>
      <c r="I338" s="37"/>
      <c r="J338" s="37"/>
      <c r="K338" s="5"/>
    </row>
    <row r="339" spans="5:11" ht="13" customHeight="1" x14ac:dyDescent="0.35">
      <c r="E339" s="4">
        <v>338</v>
      </c>
      <c r="F339" s="37"/>
      <c r="G339" s="37"/>
      <c r="H339" s="37"/>
      <c r="I339" s="37"/>
      <c r="J339" s="37"/>
      <c r="K339" s="5"/>
    </row>
    <row r="340" spans="5:11" ht="13" customHeight="1" x14ac:dyDescent="0.35">
      <c r="E340" s="4">
        <v>339</v>
      </c>
      <c r="F340" s="37"/>
      <c r="G340" s="37"/>
      <c r="H340" s="37"/>
      <c r="I340" s="37"/>
      <c r="J340" s="37"/>
      <c r="K340" s="5"/>
    </row>
    <row r="341" spans="5:11" ht="13" customHeight="1" x14ac:dyDescent="0.35">
      <c r="E341" s="4">
        <v>340</v>
      </c>
      <c r="F341" s="37"/>
      <c r="G341" s="37"/>
      <c r="H341" s="37"/>
      <c r="I341" s="37"/>
      <c r="J341" s="37"/>
      <c r="K341" s="5"/>
    </row>
    <row r="342" spans="5:11" ht="13" customHeight="1" x14ac:dyDescent="0.35">
      <c r="E342" s="4">
        <v>341</v>
      </c>
      <c r="F342" s="37"/>
      <c r="G342" s="37"/>
      <c r="H342" s="37"/>
      <c r="I342" s="37"/>
      <c r="J342" s="37"/>
      <c r="K342" s="5"/>
    </row>
    <row r="343" spans="5:11" ht="13" customHeight="1" x14ac:dyDescent="0.35">
      <c r="E343" s="4">
        <v>342</v>
      </c>
      <c r="F343" s="37"/>
      <c r="G343" s="37"/>
      <c r="H343" s="37"/>
      <c r="I343" s="37"/>
      <c r="J343" s="37"/>
      <c r="K343" s="5"/>
    </row>
    <row r="344" spans="5:11" ht="13" customHeight="1" x14ac:dyDescent="0.35">
      <c r="E344" s="4">
        <v>343</v>
      </c>
      <c r="F344" s="37"/>
      <c r="G344" s="37"/>
      <c r="H344" s="37"/>
      <c r="I344" s="37"/>
      <c r="J344" s="37"/>
      <c r="K344" s="5"/>
    </row>
    <row r="345" spans="5:11" ht="13" customHeight="1" x14ac:dyDescent="0.35">
      <c r="E345" s="4">
        <v>344</v>
      </c>
      <c r="F345" s="37"/>
      <c r="G345" s="37"/>
      <c r="H345" s="37"/>
      <c r="I345" s="37"/>
      <c r="J345" s="37"/>
      <c r="K345" s="5"/>
    </row>
    <row r="346" spans="5:11" ht="13" customHeight="1" x14ac:dyDescent="0.35">
      <c r="E346" s="4">
        <v>345</v>
      </c>
      <c r="F346" s="37"/>
      <c r="G346" s="37"/>
      <c r="H346" s="37"/>
      <c r="I346" s="37"/>
      <c r="J346" s="37"/>
      <c r="K346" s="5"/>
    </row>
    <row r="347" spans="5:11" ht="13" customHeight="1" x14ac:dyDescent="0.35">
      <c r="E347" s="4">
        <v>346</v>
      </c>
      <c r="F347" s="37"/>
      <c r="G347" s="37"/>
      <c r="H347" s="37"/>
      <c r="I347" s="37"/>
      <c r="J347" s="37"/>
      <c r="K347" s="5"/>
    </row>
    <row r="348" spans="5:11" ht="13" customHeight="1" x14ac:dyDescent="0.35">
      <c r="E348" s="4">
        <v>347</v>
      </c>
      <c r="F348" s="37"/>
      <c r="G348" s="37"/>
      <c r="H348" s="37"/>
      <c r="I348" s="37"/>
      <c r="J348" s="37"/>
      <c r="K348" s="5"/>
    </row>
    <row r="349" spans="5:11" ht="13" customHeight="1" x14ac:dyDescent="0.35">
      <c r="E349" s="4">
        <v>348</v>
      </c>
      <c r="F349" s="37"/>
      <c r="G349" s="37"/>
      <c r="H349" s="37"/>
      <c r="I349" s="37"/>
      <c r="J349" s="37"/>
      <c r="K349" s="5"/>
    </row>
    <row r="350" spans="5:11" ht="13" customHeight="1" x14ac:dyDescent="0.35">
      <c r="E350" s="4">
        <v>349</v>
      </c>
      <c r="F350" s="37"/>
      <c r="G350" s="37"/>
      <c r="H350" s="37"/>
      <c r="I350" s="37"/>
      <c r="J350" s="37"/>
      <c r="K350" s="5"/>
    </row>
    <row r="351" spans="5:11" ht="13" customHeight="1" x14ac:dyDescent="0.35">
      <c r="E351" s="4">
        <v>350</v>
      </c>
      <c r="F351" s="37"/>
      <c r="G351" s="37"/>
      <c r="H351" s="37"/>
      <c r="I351" s="37"/>
      <c r="J351" s="37"/>
      <c r="K351" s="5"/>
    </row>
    <row r="352" spans="5:11" ht="13" customHeight="1" x14ac:dyDescent="0.35">
      <c r="E352" s="4">
        <v>351</v>
      </c>
      <c r="F352" s="37"/>
      <c r="G352" s="37"/>
      <c r="H352" s="37"/>
      <c r="I352" s="37"/>
      <c r="J352" s="37"/>
      <c r="K352" s="5"/>
    </row>
    <row r="353" spans="5:11" ht="13" customHeight="1" x14ac:dyDescent="0.35">
      <c r="E353" s="4">
        <v>352</v>
      </c>
      <c r="F353" s="37"/>
      <c r="G353" s="37"/>
      <c r="H353" s="37"/>
      <c r="I353" s="37"/>
      <c r="J353" s="37"/>
      <c r="K353" s="5"/>
    </row>
    <row r="354" spans="5:11" ht="13" customHeight="1" x14ac:dyDescent="0.35">
      <c r="E354" s="4">
        <v>353</v>
      </c>
      <c r="F354" s="37"/>
      <c r="G354" s="37"/>
      <c r="H354" s="37"/>
      <c r="I354" s="37"/>
      <c r="J354" s="37"/>
      <c r="K354" s="5"/>
    </row>
    <row r="355" spans="5:11" ht="13" customHeight="1" x14ac:dyDescent="0.35">
      <c r="E355" s="4">
        <v>354</v>
      </c>
      <c r="F355" s="37"/>
      <c r="G355" s="37"/>
      <c r="H355" s="37"/>
      <c r="I355" s="37"/>
      <c r="J355" s="37"/>
      <c r="K355" s="5"/>
    </row>
    <row r="356" spans="5:11" ht="13" customHeight="1" x14ac:dyDescent="0.35">
      <c r="E356" s="4">
        <v>355</v>
      </c>
      <c r="F356" s="37"/>
      <c r="G356" s="37"/>
      <c r="H356" s="37"/>
      <c r="I356" s="37"/>
      <c r="J356" s="37"/>
      <c r="K356" s="5"/>
    </row>
    <row r="357" spans="5:11" ht="13" customHeight="1" x14ac:dyDescent="0.35">
      <c r="E357" s="4">
        <v>356</v>
      </c>
      <c r="F357" s="37"/>
      <c r="G357" s="37"/>
      <c r="H357" s="37"/>
      <c r="I357" s="37"/>
      <c r="J357" s="37"/>
      <c r="K357" s="5"/>
    </row>
    <row r="358" spans="5:11" ht="13" customHeight="1" x14ac:dyDescent="0.35">
      <c r="E358" s="4">
        <v>357</v>
      </c>
      <c r="F358" s="37"/>
      <c r="G358" s="37"/>
      <c r="H358" s="37"/>
      <c r="I358" s="37"/>
      <c r="J358" s="37"/>
      <c r="K358" s="5"/>
    </row>
    <row r="359" spans="5:11" ht="13" customHeight="1" x14ac:dyDescent="0.35">
      <c r="E359" s="4">
        <v>358</v>
      </c>
      <c r="F359" s="37"/>
      <c r="G359" s="37"/>
      <c r="H359" s="37"/>
      <c r="I359" s="37"/>
      <c r="J359" s="37"/>
      <c r="K359" s="5"/>
    </row>
    <row r="360" spans="5:11" ht="13" customHeight="1" x14ac:dyDescent="0.35">
      <c r="E360" s="4">
        <v>359</v>
      </c>
      <c r="F360" s="37"/>
      <c r="G360" s="37"/>
      <c r="H360" s="37"/>
      <c r="I360" s="37"/>
      <c r="J360" s="37"/>
      <c r="K360" s="5"/>
    </row>
    <row r="361" spans="5:11" ht="13" customHeight="1" x14ac:dyDescent="0.35">
      <c r="E361" s="4">
        <v>360</v>
      </c>
      <c r="F361" s="37"/>
      <c r="G361" s="37"/>
      <c r="H361" s="37"/>
      <c r="I361" s="37"/>
      <c r="J361" s="37"/>
      <c r="K361" s="5"/>
    </row>
    <row r="362" spans="5:11" ht="13" customHeight="1" x14ac:dyDescent="0.35">
      <c r="E362" s="4">
        <v>361</v>
      </c>
      <c r="F362" s="37"/>
      <c r="G362" s="37"/>
      <c r="H362" s="37"/>
      <c r="I362" s="37"/>
      <c r="J362" s="37"/>
      <c r="K362" s="5"/>
    </row>
    <row r="363" spans="5:11" ht="13" customHeight="1" x14ac:dyDescent="0.35">
      <c r="E363" s="4">
        <v>362</v>
      </c>
      <c r="F363" s="37"/>
      <c r="G363" s="37"/>
      <c r="H363" s="37"/>
      <c r="I363" s="37"/>
      <c r="J363" s="37"/>
      <c r="K363" s="5"/>
    </row>
    <row r="364" spans="5:11" ht="13" customHeight="1" x14ac:dyDescent="0.35">
      <c r="E364" s="4">
        <v>363</v>
      </c>
      <c r="F364" s="37"/>
      <c r="G364" s="37"/>
      <c r="H364" s="37"/>
      <c r="I364" s="37"/>
      <c r="J364" s="37"/>
      <c r="K364" s="5"/>
    </row>
    <row r="365" spans="5:11" ht="13" customHeight="1" x14ac:dyDescent="0.35">
      <c r="E365" s="4">
        <v>364</v>
      </c>
      <c r="F365" s="37"/>
      <c r="G365" s="37"/>
      <c r="H365" s="37"/>
      <c r="I365" s="37"/>
      <c r="J365" s="37"/>
      <c r="K365" s="5"/>
    </row>
    <row r="366" spans="5:11" ht="13" customHeight="1" x14ac:dyDescent="0.35">
      <c r="E366" s="12">
        <v>365</v>
      </c>
      <c r="F366" s="37"/>
      <c r="G366" s="37"/>
      <c r="H366" s="37"/>
      <c r="I366" s="37"/>
      <c r="J366" s="37"/>
      <c r="K366" s="5"/>
    </row>
    <row r="367" spans="5:11" ht="13" customHeight="1" x14ac:dyDescent="0.35">
      <c r="F367" s="37"/>
      <c r="G367" s="37"/>
      <c r="H367" s="37"/>
      <c r="I367" s="37"/>
      <c r="J367" s="37"/>
      <c r="K367" s="5"/>
    </row>
    <row r="368" spans="5:11" ht="13" customHeight="1" x14ac:dyDescent="0.35">
      <c r="F368" s="37"/>
      <c r="G368" s="37"/>
      <c r="H368" s="37"/>
      <c r="I368" s="37"/>
      <c r="J368" s="37"/>
      <c r="K368" s="5"/>
    </row>
    <row r="369" spans="6:11" ht="13" customHeight="1" x14ac:dyDescent="0.35">
      <c r="F369" s="37"/>
      <c r="G369" s="37"/>
      <c r="H369" s="37"/>
      <c r="I369" s="37"/>
      <c r="J369" s="37"/>
      <c r="K369" s="5"/>
    </row>
    <row r="370" spans="6:11" ht="13" customHeight="1" x14ac:dyDescent="0.35">
      <c r="F370" s="37"/>
      <c r="G370" s="37"/>
      <c r="H370" s="37"/>
      <c r="I370" s="37"/>
      <c r="J370" s="37"/>
      <c r="K370" s="5"/>
    </row>
    <row r="371" spans="6:11" ht="13" customHeight="1" x14ac:dyDescent="0.35">
      <c r="F371" s="55"/>
      <c r="G371" s="55"/>
      <c r="H371" s="55"/>
      <c r="I371" s="55"/>
      <c r="J371" s="55"/>
      <c r="K371" s="5"/>
    </row>
    <row r="372" spans="6:11" ht="13" customHeight="1" x14ac:dyDescent="0.35"/>
    <row r="373" spans="6:11" ht="13" customHeight="1" x14ac:dyDescent="0.35"/>
  </sheetData>
  <pageMargins left="1.299212598425197" right="0.31496062992125984" top="0.55118110236220474" bottom="0.55118110236220474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3"/>
  <sheetViews>
    <sheetView showGridLines="0" zoomScaleNormal="100" workbookViewId="0">
      <pane xSplit="5" ySplit="16" topLeftCell="F211" activePane="bottomRight" state="frozen"/>
      <selection pane="topRight" activeCell="F1" sqref="F1"/>
      <selection pane="bottomLeft" activeCell="A12" sqref="A12"/>
      <selection pane="bottomRight" activeCell="I215" sqref="I215"/>
    </sheetView>
  </sheetViews>
  <sheetFormatPr baseColWidth="10" defaultRowHeight="15.5" x14ac:dyDescent="0.35"/>
  <cols>
    <col min="1" max="1" width="29.15234375" style="8" customWidth="1"/>
    <col min="2" max="2" width="8.61328125" style="8" customWidth="1"/>
    <col min="3" max="4" width="8.61328125" style="9" customWidth="1"/>
    <col min="5" max="5" width="3.4609375" style="13" customWidth="1"/>
    <col min="6" max="6" width="6.61328125" style="56" customWidth="1"/>
    <col min="7" max="10" width="10.69140625" style="56" customWidth="1"/>
    <col min="11" max="11" width="10.69140625" style="14" customWidth="1"/>
    <col min="12" max="12" width="11.07421875" style="34"/>
    <col min="13" max="28" width="11.07421875" style="8"/>
  </cols>
  <sheetData>
    <row r="1" spans="1:28" s="33" customFormat="1" ht="18" customHeight="1" x14ac:dyDescent="0.35">
      <c r="A1" s="32" t="s">
        <v>12</v>
      </c>
      <c r="B1" s="57"/>
      <c r="C1" s="50" t="s">
        <v>17</v>
      </c>
      <c r="D1" s="50" t="s">
        <v>18</v>
      </c>
      <c r="E1" s="32" t="s">
        <v>0</v>
      </c>
      <c r="F1" s="53" t="s">
        <v>1</v>
      </c>
      <c r="G1" s="51">
        <v>7</v>
      </c>
      <c r="H1" s="51">
        <v>40</v>
      </c>
      <c r="I1" s="51">
        <v>60</v>
      </c>
      <c r="J1" s="54" t="s">
        <v>2</v>
      </c>
      <c r="K1" s="51" t="s">
        <v>3</v>
      </c>
      <c r="L1" s="63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8" s="3" customFormat="1" ht="13" customHeight="1" x14ac:dyDescent="0.25">
      <c r="A2" s="27" t="s">
        <v>19</v>
      </c>
      <c r="B2" s="38"/>
      <c r="C2" s="43">
        <f>Datos!E19</f>
        <v>550000</v>
      </c>
      <c r="D2" s="38"/>
      <c r="E2" s="15">
        <v>1</v>
      </c>
      <c r="F2" s="37">
        <f>C7</f>
        <v>3333.3333333333335</v>
      </c>
      <c r="G2" s="37"/>
      <c r="H2" s="37"/>
      <c r="I2" s="37"/>
      <c r="J2" s="37"/>
      <c r="K2" s="5">
        <f>SUM(F2:I2)-J2</f>
        <v>3333.3333333333335</v>
      </c>
      <c r="L2" s="1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13" customHeight="1" x14ac:dyDescent="0.25">
      <c r="A3" s="28" t="s">
        <v>6</v>
      </c>
      <c r="B3" s="93">
        <f>Datos!D20</f>
        <v>0.41818181818181815</v>
      </c>
      <c r="C3" s="44"/>
      <c r="D3" s="39"/>
      <c r="E3" s="15">
        <v>2</v>
      </c>
      <c r="F3" s="37">
        <f>C7</f>
        <v>3333.3333333333335</v>
      </c>
      <c r="G3" s="37"/>
      <c r="H3" s="37"/>
      <c r="I3" s="37"/>
      <c r="J3" s="37"/>
      <c r="K3" s="5">
        <f t="shared" ref="K3:K34" si="0">K2+SUM(F3:I3)-J3</f>
        <v>6666.666666666667</v>
      </c>
      <c r="L3" s="1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13" customHeight="1" x14ac:dyDescent="0.25">
      <c r="A4" s="28" t="s">
        <v>20</v>
      </c>
      <c r="B4" s="39"/>
      <c r="C4" s="44">
        <f>Datos!E21</f>
        <v>320000</v>
      </c>
      <c r="D4" s="42"/>
      <c r="E4" s="15">
        <v>3</v>
      </c>
      <c r="F4" s="37">
        <f>C7</f>
        <v>3333.3333333333335</v>
      </c>
      <c r="G4" s="37"/>
      <c r="H4" s="37"/>
      <c r="I4" s="37"/>
      <c r="J4" s="37"/>
      <c r="K4" s="5">
        <f t="shared" si="0"/>
        <v>10000</v>
      </c>
      <c r="L4" s="1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3" customFormat="1" ht="13" customHeight="1" x14ac:dyDescent="0.25">
      <c r="A5" s="28"/>
      <c r="B5" s="47"/>
      <c r="C5" s="44"/>
      <c r="D5" s="39"/>
      <c r="E5" s="15">
        <v>4</v>
      </c>
      <c r="F5" s="37">
        <f>C7</f>
        <v>3333.3333333333335</v>
      </c>
      <c r="G5" s="37"/>
      <c r="H5" s="37"/>
      <c r="I5" s="37"/>
      <c r="J5" s="37"/>
      <c r="K5" s="5">
        <f t="shared" si="0"/>
        <v>13333.333333333334</v>
      </c>
      <c r="L5" s="1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3" customFormat="1" ht="13" customHeight="1" x14ac:dyDescent="0.25">
      <c r="A6" s="28" t="s">
        <v>7</v>
      </c>
      <c r="B6" s="92">
        <f>Datos!D23</f>
        <v>0.84375</v>
      </c>
      <c r="C6" s="44"/>
      <c r="D6" s="39"/>
      <c r="E6" s="15">
        <v>5</v>
      </c>
      <c r="F6" s="37">
        <f>C7</f>
        <v>3333.3333333333335</v>
      </c>
      <c r="G6" s="37"/>
      <c r="H6" s="37"/>
      <c r="I6" s="37"/>
      <c r="J6" s="37"/>
      <c r="K6" s="5">
        <f t="shared" si="0"/>
        <v>16666.666666666668</v>
      </c>
      <c r="L6" s="1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3" customFormat="1" ht="13" customHeight="1" x14ac:dyDescent="0.25">
      <c r="A7" s="28" t="s">
        <v>8</v>
      </c>
      <c r="B7" s="59"/>
      <c r="C7" s="44">
        <f>Datos!E25</f>
        <v>3333.3333333333335</v>
      </c>
      <c r="D7" s="39"/>
      <c r="E7" s="15">
        <v>6</v>
      </c>
      <c r="F7" s="37">
        <f>C7</f>
        <v>3333.3333333333335</v>
      </c>
      <c r="G7" s="37"/>
      <c r="H7" s="37"/>
      <c r="I7" s="37"/>
      <c r="J7" s="37"/>
      <c r="K7" s="5">
        <f t="shared" si="0"/>
        <v>20000</v>
      </c>
      <c r="L7" s="1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3" customFormat="1" ht="13" customHeight="1" x14ac:dyDescent="0.25">
      <c r="A8" s="28"/>
      <c r="B8" s="46"/>
      <c r="C8" s="44"/>
      <c r="D8" s="39"/>
      <c r="E8" s="15">
        <v>7</v>
      </c>
      <c r="F8" s="37">
        <f>C7</f>
        <v>3333.3333333333335</v>
      </c>
      <c r="G8" s="37"/>
      <c r="H8" s="37"/>
      <c r="I8" s="37"/>
      <c r="J8" s="37"/>
      <c r="K8" s="5">
        <f t="shared" si="0"/>
        <v>23333.333333333332</v>
      </c>
      <c r="L8" s="1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3" customFormat="1" ht="13" customHeight="1" x14ac:dyDescent="0.25">
      <c r="A9" s="28" t="s">
        <v>9</v>
      </c>
      <c r="B9" s="92">
        <f>Datos!D27</f>
        <v>0.31</v>
      </c>
      <c r="C9" s="44">
        <f>Datos!E27</f>
        <v>177099.99999999997</v>
      </c>
      <c r="D9" s="40" t="s">
        <v>23</v>
      </c>
      <c r="E9" s="15">
        <v>8</v>
      </c>
      <c r="F9" s="37">
        <f>C7</f>
        <v>3333.3333333333335</v>
      </c>
      <c r="G9" s="37"/>
      <c r="H9" s="37"/>
      <c r="I9" s="37"/>
      <c r="J9" s="37"/>
      <c r="K9" s="5">
        <f t="shared" si="0"/>
        <v>26666.666666666664</v>
      </c>
      <c r="L9" s="1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s="3" customFormat="1" ht="13" customHeight="1" x14ac:dyDescent="0.25">
      <c r="A10" s="28" t="s">
        <v>13</v>
      </c>
      <c r="B10" s="92">
        <f>Datos!D29</f>
        <v>0.08</v>
      </c>
      <c r="C10" s="44"/>
      <c r="D10" s="39"/>
      <c r="E10" s="15">
        <v>9</v>
      </c>
      <c r="F10" s="37">
        <f>C7</f>
        <v>3333.3333333333335</v>
      </c>
      <c r="G10" s="37"/>
      <c r="H10" s="37"/>
      <c r="I10" s="37"/>
      <c r="J10" s="37"/>
      <c r="K10" s="5">
        <f t="shared" si="0"/>
        <v>29999.999999999996</v>
      </c>
      <c r="L10" s="1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3" customFormat="1" ht="13" customHeight="1" x14ac:dyDescent="0.25">
      <c r="A11" s="28" t="s">
        <v>4</v>
      </c>
      <c r="B11" s="47"/>
      <c r="C11" s="44">
        <f>Datos!E30</f>
        <v>161000</v>
      </c>
      <c r="D11" s="40"/>
      <c r="E11" s="15">
        <v>10</v>
      </c>
      <c r="F11" s="37">
        <f>C7</f>
        <v>3333.3333333333335</v>
      </c>
      <c r="G11" s="37"/>
      <c r="H11" s="37"/>
      <c r="I11" s="37"/>
      <c r="J11" s="37"/>
      <c r="K11" s="5">
        <f t="shared" si="0"/>
        <v>33333.333333333328</v>
      </c>
      <c r="L11" s="1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3" customFormat="1" ht="13" customHeight="1" x14ac:dyDescent="0.25">
      <c r="A12" s="60"/>
      <c r="B12" s="59"/>
      <c r="C12" s="59"/>
      <c r="D12" s="41"/>
      <c r="E12" s="15">
        <v>11</v>
      </c>
      <c r="F12" s="37">
        <f>C7</f>
        <v>3333.3333333333335</v>
      </c>
      <c r="G12" s="37"/>
      <c r="H12" s="37"/>
      <c r="I12" s="37"/>
      <c r="J12" s="37"/>
      <c r="K12" s="5">
        <f t="shared" si="0"/>
        <v>36666.666666666664</v>
      </c>
      <c r="L12" s="1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3" customFormat="1" ht="13" customHeight="1" x14ac:dyDescent="0.25">
      <c r="A13" s="1" t="s">
        <v>10</v>
      </c>
      <c r="B13" s="61" t="s">
        <v>16</v>
      </c>
      <c r="C13" s="52"/>
      <c r="D13" s="19"/>
      <c r="E13" s="15">
        <v>12</v>
      </c>
      <c r="F13" s="37">
        <f>C7</f>
        <v>3333.3333333333335</v>
      </c>
      <c r="G13" s="37"/>
      <c r="H13" s="37"/>
      <c r="I13" s="37"/>
      <c r="J13" s="37"/>
      <c r="K13" s="5">
        <f t="shared" si="0"/>
        <v>40000</v>
      </c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3" customFormat="1" ht="13" customHeight="1" x14ac:dyDescent="0.25">
      <c r="A14" s="28" t="s">
        <v>4</v>
      </c>
      <c r="B14" s="59"/>
      <c r="C14" s="45">
        <f>Datos!E32</f>
        <v>161000</v>
      </c>
      <c r="D14" s="42" t="s">
        <v>14</v>
      </c>
      <c r="E14" s="15">
        <v>13</v>
      </c>
      <c r="F14" s="37">
        <f>C7</f>
        <v>3333.3333333333335</v>
      </c>
      <c r="G14" s="37"/>
      <c r="H14" s="37"/>
      <c r="I14" s="37"/>
      <c r="J14" s="37"/>
      <c r="K14" s="5">
        <f t="shared" si="0"/>
        <v>43333.333333333336</v>
      </c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3" customFormat="1" ht="13" customHeight="1" x14ac:dyDescent="0.25">
      <c r="A15" s="28" t="s">
        <v>11</v>
      </c>
      <c r="B15" s="7">
        <f>Datos!D33</f>
        <v>0.53462500000000002</v>
      </c>
      <c r="C15" s="46">
        <f>Datos!E33</f>
        <v>171080</v>
      </c>
      <c r="D15" s="42" t="s">
        <v>14</v>
      </c>
      <c r="E15" s="15">
        <v>14</v>
      </c>
      <c r="F15" s="37">
        <f>C7</f>
        <v>3333.3333333333335</v>
      </c>
      <c r="G15" s="37"/>
      <c r="H15" s="37"/>
      <c r="I15" s="37"/>
      <c r="J15" s="37"/>
      <c r="K15" s="5">
        <f t="shared" si="0"/>
        <v>46666.666666666672</v>
      </c>
      <c r="L15" s="1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" customHeight="1" x14ac:dyDescent="0.35">
      <c r="A16" s="28" t="s">
        <v>49</v>
      </c>
      <c r="B16" s="7">
        <f>Datos!D34</f>
        <v>0.229125</v>
      </c>
      <c r="C16" s="46">
        <f>Datos!E34</f>
        <v>73320</v>
      </c>
      <c r="D16" s="42" t="s">
        <v>15</v>
      </c>
      <c r="E16" s="15">
        <v>15</v>
      </c>
      <c r="F16" s="37">
        <f>C7</f>
        <v>3333.3333333333335</v>
      </c>
      <c r="G16" s="37"/>
      <c r="H16" s="37"/>
      <c r="I16" s="37"/>
      <c r="J16" s="37"/>
      <c r="K16" s="5">
        <f t="shared" si="0"/>
        <v>50000.000000000007</v>
      </c>
    </row>
    <row r="17" spans="1:28" s="3" customFormat="1" ht="13" customHeight="1" x14ac:dyDescent="0.25">
      <c r="A17" s="30"/>
      <c r="B17" s="62"/>
      <c r="C17" s="48"/>
      <c r="D17" s="49"/>
      <c r="E17" s="15">
        <v>16</v>
      </c>
      <c r="F17" s="37">
        <f>C7</f>
        <v>3333.3333333333335</v>
      </c>
      <c r="G17" s="37"/>
      <c r="H17" s="37"/>
      <c r="I17" s="37"/>
      <c r="J17" s="37"/>
      <c r="K17" s="5">
        <f t="shared" si="0"/>
        <v>53333.333333333343</v>
      </c>
      <c r="L17" s="1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3" customFormat="1" ht="13" customHeight="1" x14ac:dyDescent="0.25">
      <c r="A18" s="20"/>
      <c r="B18" s="10"/>
      <c r="C18" s="35"/>
      <c r="D18" s="29"/>
      <c r="E18" s="15">
        <v>17</v>
      </c>
      <c r="F18" s="37">
        <f>C7</f>
        <v>3333.3333333333335</v>
      </c>
      <c r="G18" s="37"/>
      <c r="H18" s="37"/>
      <c r="I18" s="37"/>
      <c r="J18" s="37"/>
      <c r="K18" s="5">
        <f t="shared" si="0"/>
        <v>56666.666666666679</v>
      </c>
      <c r="L18" s="1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" customHeight="1" x14ac:dyDescent="0.35">
      <c r="A19" s="20"/>
      <c r="B19" s="17"/>
      <c r="C19" s="31"/>
      <c r="D19" s="29"/>
      <c r="E19" s="15">
        <v>18</v>
      </c>
      <c r="F19" s="37">
        <f>C7</f>
        <v>3333.3333333333335</v>
      </c>
      <c r="G19" s="37"/>
      <c r="H19" s="37"/>
      <c r="I19" s="37"/>
      <c r="J19" s="37"/>
      <c r="K19" s="5">
        <f t="shared" si="0"/>
        <v>60000.000000000015</v>
      </c>
    </row>
    <row r="20" spans="1:28" s="3" customFormat="1" ht="13" customHeight="1" x14ac:dyDescent="0.35">
      <c r="A20" s="22"/>
      <c r="B20" s="6"/>
      <c r="C20" s="6"/>
      <c r="D20" s="6"/>
      <c r="E20" s="15">
        <v>19</v>
      </c>
      <c r="F20" s="37">
        <f>C7</f>
        <v>3333.3333333333335</v>
      </c>
      <c r="G20" s="37"/>
      <c r="H20" s="37"/>
      <c r="I20" s="37"/>
      <c r="J20" s="37"/>
      <c r="K20" s="5">
        <f t="shared" si="0"/>
        <v>63333.33333333335</v>
      </c>
      <c r="L20" s="1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s="3" customFormat="1" ht="13" customHeight="1" x14ac:dyDescent="0.25">
      <c r="A21" s="20"/>
      <c r="B21" s="5"/>
      <c r="C21" s="36"/>
      <c r="D21" s="6"/>
      <c r="E21" s="15">
        <v>20</v>
      </c>
      <c r="F21" s="37">
        <f>C7</f>
        <v>3333.3333333333335</v>
      </c>
      <c r="G21" s="37"/>
      <c r="H21" s="37"/>
      <c r="I21" s="37"/>
      <c r="J21" s="37"/>
      <c r="K21" s="5">
        <f t="shared" si="0"/>
        <v>66666.666666666686</v>
      </c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s="3" customFormat="1" ht="13" customHeight="1" x14ac:dyDescent="0.25">
      <c r="A22" s="20"/>
      <c r="B22" s="5"/>
      <c r="C22" s="5"/>
      <c r="D22" s="21"/>
      <c r="E22" s="15">
        <v>21</v>
      </c>
      <c r="F22" s="37">
        <f>C7</f>
        <v>3333.3333333333335</v>
      </c>
      <c r="G22" s="37"/>
      <c r="H22" s="37"/>
      <c r="I22" s="37"/>
      <c r="J22" s="37"/>
      <c r="K22" s="5">
        <f>K21+SUM(F22:I22)-J22</f>
        <v>70000.000000000015</v>
      </c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s="3" customFormat="1" ht="13" customHeight="1" x14ac:dyDescent="0.25">
      <c r="A23" s="20"/>
      <c r="B23" s="5"/>
      <c r="C23" s="5"/>
      <c r="D23" s="6"/>
      <c r="E23" s="15">
        <v>22</v>
      </c>
      <c r="F23" s="37">
        <f>C7</f>
        <v>3333.3333333333335</v>
      </c>
      <c r="G23" s="37">
        <f>C14+C15</f>
        <v>332080</v>
      </c>
      <c r="H23" s="37"/>
      <c r="I23" s="37"/>
      <c r="J23" s="37"/>
      <c r="K23" s="5">
        <f>K22+SUM(F23:I23)-J23</f>
        <v>405413.33333333331</v>
      </c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s="3" customFormat="1" ht="13" customHeight="1" x14ac:dyDescent="0.25">
      <c r="A24" s="20"/>
      <c r="B24" s="5"/>
      <c r="C24" s="6"/>
      <c r="D24" s="6"/>
      <c r="E24" s="15">
        <v>23</v>
      </c>
      <c r="F24" s="37">
        <f>C7</f>
        <v>3333.3333333333335</v>
      </c>
      <c r="G24" s="37"/>
      <c r="H24" s="37"/>
      <c r="I24" s="37"/>
      <c r="J24" s="37"/>
      <c r="K24" s="5">
        <f t="shared" si="0"/>
        <v>408746.66666666663</v>
      </c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s="3" customFormat="1" ht="13" customHeight="1" x14ac:dyDescent="0.25">
      <c r="A25" s="20"/>
      <c r="B25" s="5"/>
      <c r="C25" s="6"/>
      <c r="D25" s="6"/>
      <c r="E25" s="15">
        <v>24</v>
      </c>
      <c r="F25" s="37">
        <f>C7</f>
        <v>3333.3333333333335</v>
      </c>
      <c r="G25" s="37"/>
      <c r="H25" s="37"/>
      <c r="I25" s="37"/>
      <c r="J25" s="37"/>
      <c r="K25" s="5">
        <f t="shared" si="0"/>
        <v>412079.99999999994</v>
      </c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s="3" customFormat="1" ht="13" customHeight="1" x14ac:dyDescent="0.25">
      <c r="A26" s="20"/>
      <c r="B26" s="5"/>
      <c r="C26" s="6"/>
      <c r="D26" s="6"/>
      <c r="E26" s="15">
        <v>25</v>
      </c>
      <c r="F26" s="37">
        <f>C7</f>
        <v>3333.3333333333335</v>
      </c>
      <c r="G26" s="37"/>
      <c r="H26" s="37"/>
      <c r="I26" s="37"/>
      <c r="J26" s="37"/>
      <c r="K26" s="5">
        <f t="shared" si="0"/>
        <v>415413.33333333326</v>
      </c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s="3" customFormat="1" ht="13" customHeight="1" x14ac:dyDescent="0.25">
      <c r="A27" s="20"/>
      <c r="B27" s="5"/>
      <c r="C27" s="6"/>
      <c r="D27" s="6"/>
      <c r="E27" s="15">
        <v>26</v>
      </c>
      <c r="F27" s="37">
        <f>C7</f>
        <v>3333.3333333333335</v>
      </c>
      <c r="G27" s="37"/>
      <c r="H27" s="37"/>
      <c r="I27" s="37"/>
      <c r="J27" s="37"/>
      <c r="K27" s="5">
        <f t="shared" si="0"/>
        <v>418746.66666666657</v>
      </c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s="3" customFormat="1" ht="13" customHeight="1" x14ac:dyDescent="0.25">
      <c r="A28" s="20"/>
      <c r="B28" s="5"/>
      <c r="C28" s="6"/>
      <c r="D28" s="6"/>
      <c r="E28" s="15">
        <v>27</v>
      </c>
      <c r="F28" s="37">
        <f>C7</f>
        <v>3333.3333333333335</v>
      </c>
      <c r="G28" s="37"/>
      <c r="H28" s="37"/>
      <c r="I28" s="37"/>
      <c r="J28" s="37"/>
      <c r="K28" s="5">
        <f t="shared" si="0"/>
        <v>422079.99999999988</v>
      </c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s="3" customFormat="1" ht="13" customHeight="1" x14ac:dyDescent="0.25">
      <c r="A29" s="20"/>
      <c r="B29" s="5"/>
      <c r="C29" s="6"/>
      <c r="D29" s="6"/>
      <c r="E29" s="15">
        <v>28</v>
      </c>
      <c r="F29" s="37">
        <f>C7</f>
        <v>3333.3333333333335</v>
      </c>
      <c r="G29" s="37"/>
      <c r="H29" s="37"/>
      <c r="I29" s="37"/>
      <c r="J29" s="37">
        <f>C9</f>
        <v>177099.99999999997</v>
      </c>
      <c r="K29" s="5">
        <f t="shared" si="0"/>
        <v>248313.33333333323</v>
      </c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s="3" customFormat="1" ht="13" customHeight="1" x14ac:dyDescent="0.25">
      <c r="A30" s="20"/>
      <c r="B30" s="5"/>
      <c r="C30" s="16"/>
      <c r="D30" s="6"/>
      <c r="E30" s="15">
        <v>29</v>
      </c>
      <c r="F30" s="37">
        <f>C7</f>
        <v>3333.3333333333335</v>
      </c>
      <c r="G30" s="37"/>
      <c r="H30" s="37"/>
      <c r="I30" s="37"/>
      <c r="J30" s="37"/>
      <c r="K30" s="5">
        <f t="shared" si="0"/>
        <v>251646.66666666657</v>
      </c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s="11" customFormat="1" ht="13" customHeight="1" x14ac:dyDescent="0.25">
      <c r="A31" s="20"/>
      <c r="B31" s="5"/>
      <c r="C31" s="6"/>
      <c r="D31" s="6"/>
      <c r="E31" s="15">
        <v>30</v>
      </c>
      <c r="F31" s="37">
        <f>C7</f>
        <v>3333.3333333333335</v>
      </c>
      <c r="G31" s="37"/>
      <c r="H31" s="37"/>
      <c r="I31" s="37"/>
      <c r="J31" s="37"/>
      <c r="K31" s="5">
        <f t="shared" si="0"/>
        <v>254979.99999999991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13" customHeight="1" x14ac:dyDescent="0.35">
      <c r="A32" s="20"/>
      <c r="B32" s="5"/>
      <c r="C32" s="6"/>
      <c r="D32" s="21"/>
      <c r="E32" s="15">
        <v>31</v>
      </c>
      <c r="F32" s="37">
        <f>C7</f>
        <v>3333.3333333333335</v>
      </c>
      <c r="G32" s="37"/>
      <c r="H32" s="37"/>
      <c r="I32" s="37"/>
      <c r="J32" s="37"/>
      <c r="K32" s="5">
        <f t="shared" si="0"/>
        <v>258313.33333333326</v>
      </c>
    </row>
    <row r="33" spans="1:11" ht="13" customHeight="1" x14ac:dyDescent="0.35">
      <c r="A33" s="22"/>
      <c r="B33" s="22"/>
      <c r="C33" s="5"/>
      <c r="D33" s="18"/>
      <c r="E33" s="15">
        <v>32</v>
      </c>
      <c r="F33" s="37">
        <f>C7</f>
        <v>3333.3333333333335</v>
      </c>
      <c r="G33" s="37"/>
      <c r="H33" s="37"/>
      <c r="I33" s="37"/>
      <c r="J33" s="37"/>
      <c r="K33" s="5">
        <f t="shared" si="0"/>
        <v>261646.6666666666</v>
      </c>
    </row>
    <row r="34" spans="1:11" ht="13" customHeight="1" x14ac:dyDescent="0.35">
      <c r="A34" s="23"/>
      <c r="B34" s="23"/>
      <c r="C34" s="18"/>
      <c r="D34" s="18"/>
      <c r="E34" s="15">
        <v>33</v>
      </c>
      <c r="F34" s="37">
        <f>C7</f>
        <v>3333.3333333333335</v>
      </c>
      <c r="G34" s="37"/>
      <c r="H34" s="37"/>
      <c r="I34" s="37"/>
      <c r="J34" s="37"/>
      <c r="K34" s="5">
        <f t="shared" si="0"/>
        <v>264979.99999999994</v>
      </c>
    </row>
    <row r="35" spans="1:11" ht="13" customHeight="1" x14ac:dyDescent="0.35">
      <c r="A35" s="22"/>
      <c r="B35" s="22"/>
      <c r="C35" s="24"/>
      <c r="D35" s="18"/>
      <c r="E35" s="15">
        <v>34</v>
      </c>
      <c r="F35" s="37">
        <f>C7</f>
        <v>3333.3333333333335</v>
      </c>
      <c r="G35" s="37"/>
      <c r="H35" s="37"/>
      <c r="I35" s="37"/>
      <c r="J35" s="37"/>
      <c r="K35" s="5">
        <f t="shared" ref="K35:K66" si="1">K34+SUM(F35:I35)-J35</f>
        <v>268313.33333333326</v>
      </c>
    </row>
    <row r="36" spans="1:11" ht="13" customHeight="1" x14ac:dyDescent="0.35">
      <c r="A36" s="22"/>
      <c r="B36" s="25"/>
      <c r="C36" s="24"/>
      <c r="D36" s="25"/>
      <c r="E36" s="15">
        <v>35</v>
      </c>
      <c r="F36" s="37">
        <f>C7</f>
        <v>3333.3333333333335</v>
      </c>
      <c r="G36" s="37"/>
      <c r="H36" s="37"/>
      <c r="I36" s="37"/>
      <c r="J36" s="37">
        <f>C9</f>
        <v>177099.99999999997</v>
      </c>
      <c r="K36" s="5">
        <f t="shared" si="1"/>
        <v>94546.666666666599</v>
      </c>
    </row>
    <row r="37" spans="1:11" ht="13" customHeight="1" x14ac:dyDescent="0.35">
      <c r="A37" s="22"/>
      <c r="B37" s="25"/>
      <c r="C37" s="25"/>
      <c r="D37" s="25"/>
      <c r="E37" s="15">
        <v>36</v>
      </c>
      <c r="F37" s="37">
        <f>C7</f>
        <v>3333.3333333333335</v>
      </c>
      <c r="G37" s="37"/>
      <c r="H37" s="37"/>
      <c r="I37" s="37"/>
      <c r="J37" s="37"/>
      <c r="K37" s="5">
        <f t="shared" si="1"/>
        <v>97879.999999999927</v>
      </c>
    </row>
    <row r="38" spans="1:11" ht="13" customHeight="1" x14ac:dyDescent="0.35">
      <c r="A38" s="22"/>
      <c r="B38" s="25"/>
      <c r="C38" s="25"/>
      <c r="D38" s="25"/>
      <c r="E38" s="15">
        <v>37</v>
      </c>
      <c r="F38" s="37">
        <f>C7</f>
        <v>3333.3333333333335</v>
      </c>
      <c r="G38" s="37">
        <f>C14+C15</f>
        <v>332080</v>
      </c>
      <c r="H38" s="37"/>
      <c r="I38" s="37"/>
      <c r="J38" s="37"/>
      <c r="K38" s="5">
        <f t="shared" si="1"/>
        <v>433293.33333333326</v>
      </c>
    </row>
    <row r="39" spans="1:11" ht="13" customHeight="1" x14ac:dyDescent="0.35">
      <c r="A39" s="22"/>
      <c r="B39" s="25"/>
      <c r="C39" s="25"/>
      <c r="D39" s="25"/>
      <c r="E39" s="15">
        <v>38</v>
      </c>
      <c r="F39" s="37">
        <f>C7</f>
        <v>3333.3333333333335</v>
      </c>
      <c r="G39" s="37"/>
      <c r="H39" s="37"/>
      <c r="I39" s="37"/>
      <c r="J39" s="37"/>
      <c r="K39" s="5">
        <f t="shared" si="1"/>
        <v>436626.66666666657</v>
      </c>
    </row>
    <row r="40" spans="1:11" ht="13" customHeight="1" x14ac:dyDescent="0.35">
      <c r="A40" s="22"/>
      <c r="B40" s="25"/>
      <c r="C40" s="25"/>
      <c r="D40" s="25"/>
      <c r="E40" s="15">
        <v>39</v>
      </c>
      <c r="F40" s="37">
        <f>C7</f>
        <v>3333.3333333333335</v>
      </c>
      <c r="G40" s="37"/>
      <c r="H40" s="37"/>
      <c r="I40" s="37"/>
      <c r="J40" s="37"/>
      <c r="K40" s="5">
        <f t="shared" si="1"/>
        <v>439959.99999999988</v>
      </c>
    </row>
    <row r="41" spans="1:11" ht="13" customHeight="1" x14ac:dyDescent="0.35">
      <c r="A41" s="22"/>
      <c r="B41" s="25"/>
      <c r="C41" s="25"/>
      <c r="D41" s="25"/>
      <c r="E41" s="15">
        <v>40</v>
      </c>
      <c r="F41" s="37">
        <f>C7</f>
        <v>3333.3333333333335</v>
      </c>
      <c r="G41" s="37"/>
      <c r="H41" s="37"/>
      <c r="I41" s="37"/>
      <c r="J41" s="37"/>
      <c r="K41" s="5">
        <f t="shared" si="1"/>
        <v>443293.3333333332</v>
      </c>
    </row>
    <row r="42" spans="1:11" ht="13" customHeight="1" x14ac:dyDescent="0.35">
      <c r="A42" s="22"/>
      <c r="B42" s="25"/>
      <c r="C42" s="25"/>
      <c r="D42" s="25"/>
      <c r="E42" s="15">
        <v>41</v>
      </c>
      <c r="F42" s="37">
        <f>C7</f>
        <v>3333.3333333333335</v>
      </c>
      <c r="G42" s="37"/>
      <c r="H42" s="37"/>
      <c r="I42" s="37"/>
      <c r="J42" s="37"/>
      <c r="K42" s="5">
        <f t="shared" si="1"/>
        <v>446626.66666666651</v>
      </c>
    </row>
    <row r="43" spans="1:11" ht="13" customHeight="1" x14ac:dyDescent="0.35">
      <c r="A43" s="22"/>
      <c r="B43" s="25"/>
      <c r="C43" s="25"/>
      <c r="D43" s="25"/>
      <c r="E43" s="15">
        <v>42</v>
      </c>
      <c r="F43" s="37">
        <f>C7</f>
        <v>3333.3333333333335</v>
      </c>
      <c r="G43" s="37"/>
      <c r="H43" s="37"/>
      <c r="I43" s="37"/>
      <c r="J43" s="37">
        <f>C9</f>
        <v>177099.99999999997</v>
      </c>
      <c r="K43" s="5">
        <f t="shared" si="1"/>
        <v>272859.99999999988</v>
      </c>
    </row>
    <row r="44" spans="1:11" ht="13" customHeight="1" x14ac:dyDescent="0.35">
      <c r="A44" s="22"/>
      <c r="B44" s="25"/>
      <c r="C44" s="25"/>
      <c r="D44" s="25"/>
      <c r="E44" s="15">
        <v>43</v>
      </c>
      <c r="F44" s="37">
        <f>C7</f>
        <v>3333.3333333333335</v>
      </c>
      <c r="G44" s="37"/>
      <c r="H44" s="37"/>
      <c r="I44" s="37"/>
      <c r="J44" s="37"/>
      <c r="K44" s="5">
        <f t="shared" si="1"/>
        <v>276193.3333333332</v>
      </c>
    </row>
    <row r="45" spans="1:11" ht="13" customHeight="1" x14ac:dyDescent="0.35">
      <c r="A45" s="22"/>
      <c r="B45" s="25"/>
      <c r="C45" s="25"/>
      <c r="D45" s="26"/>
      <c r="E45" s="15">
        <v>44</v>
      </c>
      <c r="F45" s="37">
        <f>C7</f>
        <v>3333.3333333333335</v>
      </c>
      <c r="G45" s="37"/>
      <c r="H45" s="37"/>
      <c r="I45" s="37"/>
      <c r="J45" s="37"/>
      <c r="K45" s="5">
        <f t="shared" si="1"/>
        <v>279526.66666666651</v>
      </c>
    </row>
    <row r="46" spans="1:11" ht="13" customHeight="1" x14ac:dyDescent="0.35">
      <c r="A46" s="22"/>
      <c r="B46" s="25"/>
      <c r="C46" s="25"/>
      <c r="D46" s="26"/>
      <c r="E46" s="15">
        <v>45</v>
      </c>
      <c r="F46" s="37">
        <f>C7</f>
        <v>3333.3333333333335</v>
      </c>
      <c r="G46" s="37"/>
      <c r="H46" s="37"/>
      <c r="I46" s="37"/>
      <c r="J46" s="37"/>
      <c r="K46" s="5">
        <f t="shared" si="1"/>
        <v>282859.99999999983</v>
      </c>
    </row>
    <row r="47" spans="1:11" ht="13" customHeight="1" x14ac:dyDescent="0.35">
      <c r="A47" s="22"/>
      <c r="B47" s="25"/>
      <c r="C47" s="25"/>
      <c r="D47" s="26"/>
      <c r="E47" s="15">
        <v>46</v>
      </c>
      <c r="F47" s="37">
        <f>C7</f>
        <v>3333.3333333333335</v>
      </c>
      <c r="G47" s="37"/>
      <c r="H47" s="37"/>
      <c r="I47" s="37"/>
      <c r="J47" s="37"/>
      <c r="K47" s="5">
        <f t="shared" si="1"/>
        <v>286193.33333333314</v>
      </c>
    </row>
    <row r="48" spans="1:11" ht="13" customHeight="1" x14ac:dyDescent="0.35">
      <c r="A48" s="22"/>
      <c r="B48" s="25"/>
      <c r="C48" s="25"/>
      <c r="D48" s="25"/>
      <c r="E48" s="15">
        <v>47</v>
      </c>
      <c r="F48" s="37">
        <f>C7</f>
        <v>3333.3333333333335</v>
      </c>
      <c r="G48" s="37"/>
      <c r="H48" s="37"/>
      <c r="I48" s="37"/>
      <c r="J48" s="37"/>
      <c r="K48" s="5">
        <f t="shared" si="1"/>
        <v>289526.66666666645</v>
      </c>
    </row>
    <row r="49" spans="1:11" ht="13" customHeight="1" x14ac:dyDescent="0.35">
      <c r="A49" s="22"/>
      <c r="B49" s="25"/>
      <c r="C49" s="25"/>
      <c r="D49" s="26"/>
      <c r="E49" s="15">
        <v>48</v>
      </c>
      <c r="F49" s="37">
        <f>C7</f>
        <v>3333.3333333333335</v>
      </c>
      <c r="G49" s="37"/>
      <c r="H49" s="37"/>
      <c r="I49" s="37"/>
      <c r="J49" s="37"/>
      <c r="K49" s="5">
        <f t="shared" si="1"/>
        <v>292859.99999999977</v>
      </c>
    </row>
    <row r="50" spans="1:11" ht="13" customHeight="1" x14ac:dyDescent="0.35">
      <c r="A50" s="22"/>
      <c r="B50" s="25"/>
      <c r="C50" s="25"/>
      <c r="D50" s="25"/>
      <c r="E50" s="15">
        <v>49</v>
      </c>
      <c r="F50" s="37">
        <f>C7</f>
        <v>3333.3333333333335</v>
      </c>
      <c r="G50" s="37"/>
      <c r="H50" s="37"/>
      <c r="I50" s="37"/>
      <c r="J50" s="37">
        <f>C9</f>
        <v>177099.99999999997</v>
      </c>
      <c r="K50" s="5">
        <f t="shared" si="1"/>
        <v>119093.33333333311</v>
      </c>
    </row>
    <row r="51" spans="1:11" ht="13" customHeight="1" x14ac:dyDescent="0.35">
      <c r="A51" s="22"/>
      <c r="B51" s="25"/>
      <c r="C51" s="25"/>
      <c r="D51" s="25"/>
      <c r="E51" s="15">
        <v>50</v>
      </c>
      <c r="F51" s="37">
        <f>C7</f>
        <v>3333.3333333333335</v>
      </c>
      <c r="G51" s="37"/>
      <c r="H51" s="37"/>
      <c r="I51" s="37"/>
      <c r="J51" s="37"/>
      <c r="K51" s="5">
        <f t="shared" si="1"/>
        <v>122426.66666666644</v>
      </c>
    </row>
    <row r="52" spans="1:11" ht="13" customHeight="1" x14ac:dyDescent="0.35">
      <c r="A52" s="22"/>
      <c r="B52" s="25"/>
      <c r="C52" s="25"/>
      <c r="D52" s="25"/>
      <c r="E52" s="15">
        <v>51</v>
      </c>
      <c r="F52" s="37">
        <f>C7</f>
        <v>3333.3333333333335</v>
      </c>
      <c r="G52" s="37"/>
      <c r="H52" s="37"/>
      <c r="I52" s="37"/>
      <c r="J52" s="37"/>
      <c r="K52" s="5">
        <f t="shared" si="1"/>
        <v>125759.99999999977</v>
      </c>
    </row>
    <row r="53" spans="1:11" ht="13" customHeight="1" x14ac:dyDescent="0.35">
      <c r="A53" s="22"/>
      <c r="B53" s="25"/>
      <c r="C53" s="25"/>
      <c r="D53" s="25"/>
      <c r="E53" s="15">
        <v>52</v>
      </c>
      <c r="F53" s="37">
        <f>C7</f>
        <v>3333.3333333333335</v>
      </c>
      <c r="G53" s="37">
        <f>C14+C15</f>
        <v>332080</v>
      </c>
      <c r="H53" s="37"/>
      <c r="I53" s="37"/>
      <c r="J53" s="37"/>
      <c r="K53" s="5">
        <f t="shared" si="1"/>
        <v>461173.33333333308</v>
      </c>
    </row>
    <row r="54" spans="1:11" ht="13" customHeight="1" x14ac:dyDescent="0.35">
      <c r="A54" s="22"/>
      <c r="B54" s="25"/>
      <c r="C54" s="25"/>
      <c r="D54" s="25"/>
      <c r="E54" s="15">
        <v>53</v>
      </c>
      <c r="F54" s="37">
        <f>C7</f>
        <v>3333.3333333333335</v>
      </c>
      <c r="G54" s="37"/>
      <c r="H54" s="37"/>
      <c r="I54" s="37"/>
      <c r="J54" s="37"/>
      <c r="K54" s="5">
        <f t="shared" si="1"/>
        <v>464506.6666666664</v>
      </c>
    </row>
    <row r="55" spans="1:11" ht="13" customHeight="1" x14ac:dyDescent="0.35">
      <c r="A55" s="22"/>
      <c r="B55" s="25"/>
      <c r="C55" s="25"/>
      <c r="D55" s="25"/>
      <c r="E55" s="15">
        <v>54</v>
      </c>
      <c r="F55" s="37">
        <f>C7</f>
        <v>3333.3333333333335</v>
      </c>
      <c r="G55" s="37"/>
      <c r="H55" s="37"/>
      <c r="I55" s="37"/>
      <c r="J55" s="37"/>
      <c r="K55" s="5">
        <f t="shared" si="1"/>
        <v>467839.99999999971</v>
      </c>
    </row>
    <row r="56" spans="1:11" ht="13" customHeight="1" x14ac:dyDescent="0.35">
      <c r="A56" s="22"/>
      <c r="B56" s="25"/>
      <c r="C56" s="25"/>
      <c r="D56" s="25"/>
      <c r="E56" s="15">
        <v>55</v>
      </c>
      <c r="F56" s="37">
        <f>C7</f>
        <v>3333.3333333333335</v>
      </c>
      <c r="G56" s="37"/>
      <c r="H56" s="37">
        <f>C16</f>
        <v>73320</v>
      </c>
      <c r="I56" s="37"/>
      <c r="J56" s="37"/>
      <c r="K56" s="5">
        <f t="shared" si="1"/>
        <v>544493.33333333302</v>
      </c>
    </row>
    <row r="57" spans="1:11" ht="13" customHeight="1" x14ac:dyDescent="0.35">
      <c r="A57" s="22"/>
      <c r="B57" s="25"/>
      <c r="C57" s="25"/>
      <c r="D57" s="25"/>
      <c r="E57" s="15">
        <v>56</v>
      </c>
      <c r="F57" s="37">
        <f>C7</f>
        <v>3333.3333333333335</v>
      </c>
      <c r="G57" s="37"/>
      <c r="H57" s="37"/>
      <c r="I57" s="37"/>
      <c r="J57" s="37">
        <f>C9</f>
        <v>177099.99999999997</v>
      </c>
      <c r="K57" s="5">
        <f t="shared" si="1"/>
        <v>370726.6666666664</v>
      </c>
    </row>
    <row r="58" spans="1:11" ht="13" customHeight="1" x14ac:dyDescent="0.35">
      <c r="A58" s="22"/>
      <c r="B58" s="25"/>
      <c r="C58" s="25"/>
      <c r="D58" s="25"/>
      <c r="E58" s="15">
        <v>57</v>
      </c>
      <c r="F58" s="37">
        <f>C7</f>
        <v>3333.3333333333335</v>
      </c>
      <c r="G58" s="37"/>
      <c r="H58" s="37"/>
      <c r="I58" s="37"/>
      <c r="J58" s="37"/>
      <c r="K58" s="5">
        <f t="shared" si="1"/>
        <v>374059.99999999971</v>
      </c>
    </row>
    <row r="59" spans="1:11" ht="13" customHeight="1" x14ac:dyDescent="0.35">
      <c r="A59" s="22"/>
      <c r="B59" s="25"/>
      <c r="C59" s="25"/>
      <c r="D59" s="25"/>
      <c r="E59" s="15">
        <v>58</v>
      </c>
      <c r="F59" s="37">
        <f>C7</f>
        <v>3333.3333333333335</v>
      </c>
      <c r="G59" s="37"/>
      <c r="H59" s="37"/>
      <c r="I59" s="37"/>
      <c r="J59" s="37"/>
      <c r="K59" s="5">
        <f t="shared" si="1"/>
        <v>377393.33333333302</v>
      </c>
    </row>
    <row r="60" spans="1:11" ht="13" customHeight="1" x14ac:dyDescent="0.35">
      <c r="A60" s="22"/>
      <c r="B60" s="25"/>
      <c r="C60" s="25"/>
      <c r="D60" s="25"/>
      <c r="E60" s="15">
        <v>59</v>
      </c>
      <c r="F60" s="37">
        <f>C7</f>
        <v>3333.3333333333335</v>
      </c>
      <c r="G60" s="37"/>
      <c r="H60" s="37"/>
      <c r="I60" s="37"/>
      <c r="J60" s="37"/>
      <c r="K60" s="5">
        <f t="shared" si="1"/>
        <v>380726.66666666634</v>
      </c>
    </row>
    <row r="61" spans="1:11" ht="13" customHeight="1" x14ac:dyDescent="0.35">
      <c r="A61" s="22"/>
      <c r="B61" s="25"/>
      <c r="C61" s="25"/>
      <c r="D61" s="25"/>
      <c r="E61" s="15">
        <v>60</v>
      </c>
      <c r="F61" s="37">
        <f>C7</f>
        <v>3333.3333333333335</v>
      </c>
      <c r="G61" s="37"/>
      <c r="H61" s="37"/>
      <c r="I61" s="37"/>
      <c r="J61" s="37"/>
      <c r="K61" s="5">
        <f t="shared" si="1"/>
        <v>384059.99999999965</v>
      </c>
    </row>
    <row r="62" spans="1:11" ht="13" customHeight="1" x14ac:dyDescent="0.35">
      <c r="A62" s="22"/>
      <c r="B62" s="22"/>
      <c r="C62" s="25"/>
      <c r="D62" s="18"/>
      <c r="E62" s="15">
        <v>61</v>
      </c>
      <c r="F62" s="37">
        <f>C7</f>
        <v>3333.3333333333335</v>
      </c>
      <c r="G62" s="37"/>
      <c r="H62" s="37"/>
      <c r="I62" s="37"/>
      <c r="J62" s="37"/>
      <c r="K62" s="5">
        <f t="shared" si="1"/>
        <v>387393.33333333296</v>
      </c>
    </row>
    <row r="63" spans="1:11" ht="13" customHeight="1" x14ac:dyDescent="0.35">
      <c r="A63" s="22"/>
      <c r="B63" s="22"/>
      <c r="C63" s="18"/>
      <c r="D63" s="18"/>
      <c r="E63" s="15">
        <v>62</v>
      </c>
      <c r="F63" s="37">
        <f>C7</f>
        <v>3333.3333333333335</v>
      </c>
      <c r="G63" s="37"/>
      <c r="H63" s="37"/>
      <c r="I63" s="37"/>
      <c r="J63" s="37"/>
      <c r="K63" s="5">
        <f t="shared" si="1"/>
        <v>390726.66666666628</v>
      </c>
    </row>
    <row r="64" spans="1:11" ht="13" customHeight="1" x14ac:dyDescent="0.35">
      <c r="A64" s="22"/>
      <c r="B64" s="22"/>
      <c r="C64" s="18"/>
      <c r="D64" s="18"/>
      <c r="E64" s="15">
        <v>63</v>
      </c>
      <c r="F64" s="37">
        <f>C7</f>
        <v>3333.3333333333335</v>
      </c>
      <c r="G64" s="37"/>
      <c r="H64" s="37"/>
      <c r="I64" s="37"/>
      <c r="J64" s="37">
        <f>C9</f>
        <v>177099.99999999997</v>
      </c>
      <c r="K64" s="5">
        <f t="shared" si="1"/>
        <v>216959.99999999962</v>
      </c>
    </row>
    <row r="65" spans="1:11" ht="13" customHeight="1" x14ac:dyDescent="0.35">
      <c r="A65" s="22"/>
      <c r="B65" s="22"/>
      <c r="C65" s="18"/>
      <c r="D65" s="18"/>
      <c r="E65" s="15">
        <v>64</v>
      </c>
      <c r="F65" s="37">
        <f>C7</f>
        <v>3333.3333333333335</v>
      </c>
      <c r="G65" s="37"/>
      <c r="H65" s="37"/>
      <c r="I65" s="37"/>
      <c r="J65" s="37"/>
      <c r="K65" s="5">
        <f t="shared" si="1"/>
        <v>220293.33333333296</v>
      </c>
    </row>
    <row r="66" spans="1:11" ht="13" customHeight="1" x14ac:dyDescent="0.35">
      <c r="A66" s="22"/>
      <c r="B66" s="22"/>
      <c r="C66" s="18"/>
      <c r="D66" s="18"/>
      <c r="E66" s="15">
        <v>65</v>
      </c>
      <c r="F66" s="37">
        <f>C7</f>
        <v>3333.3333333333335</v>
      </c>
      <c r="G66" s="37"/>
      <c r="H66" s="37"/>
      <c r="I66" s="37"/>
      <c r="J66" s="37"/>
      <c r="K66" s="5">
        <f t="shared" si="1"/>
        <v>223626.66666666631</v>
      </c>
    </row>
    <row r="67" spans="1:11" ht="13" customHeight="1" x14ac:dyDescent="0.35">
      <c r="A67" s="22"/>
      <c r="B67" s="22"/>
      <c r="C67" s="18"/>
      <c r="D67" s="18"/>
      <c r="E67" s="15">
        <v>66</v>
      </c>
      <c r="F67" s="37">
        <f>C7</f>
        <v>3333.3333333333335</v>
      </c>
      <c r="G67" s="37"/>
      <c r="H67" s="37"/>
      <c r="I67" s="37"/>
      <c r="J67" s="37"/>
      <c r="K67" s="5">
        <f t="shared" ref="K67:K130" si="2">K66+SUM(F67:I67)-J67</f>
        <v>226959.99999999965</v>
      </c>
    </row>
    <row r="68" spans="1:11" ht="13" customHeight="1" x14ac:dyDescent="0.35">
      <c r="A68" s="22"/>
      <c r="B68" s="22"/>
      <c r="C68" s="18"/>
      <c r="D68" s="18"/>
      <c r="E68" s="15">
        <v>67</v>
      </c>
      <c r="F68" s="37">
        <f>C7</f>
        <v>3333.3333333333335</v>
      </c>
      <c r="G68" s="37">
        <f>C14+C15</f>
        <v>332080</v>
      </c>
      <c r="H68" s="37"/>
      <c r="I68" s="37"/>
      <c r="J68" s="37"/>
      <c r="K68" s="5">
        <f t="shared" si="2"/>
        <v>562373.33333333302</v>
      </c>
    </row>
    <row r="69" spans="1:11" ht="13" customHeight="1" x14ac:dyDescent="0.35">
      <c r="A69" s="22"/>
      <c r="B69" s="22"/>
      <c r="C69" s="18"/>
      <c r="D69" s="18"/>
      <c r="E69" s="15">
        <v>68</v>
      </c>
      <c r="F69" s="37">
        <f>C7</f>
        <v>3333.3333333333335</v>
      </c>
      <c r="G69" s="37"/>
      <c r="H69" s="37"/>
      <c r="I69" s="37"/>
      <c r="J69" s="37"/>
      <c r="K69" s="5">
        <f t="shared" si="2"/>
        <v>565706.6666666664</v>
      </c>
    </row>
    <row r="70" spans="1:11" ht="13" customHeight="1" x14ac:dyDescent="0.35">
      <c r="A70" s="22"/>
      <c r="B70" s="22"/>
      <c r="C70" s="18"/>
      <c r="D70" s="18"/>
      <c r="E70" s="15">
        <v>69</v>
      </c>
      <c r="F70" s="37">
        <f>C7</f>
        <v>3333.3333333333335</v>
      </c>
      <c r="G70" s="37"/>
      <c r="H70" s="37"/>
      <c r="I70" s="37"/>
      <c r="J70" s="37"/>
      <c r="K70" s="5">
        <f t="shared" si="2"/>
        <v>569039.99999999977</v>
      </c>
    </row>
    <row r="71" spans="1:11" ht="13" customHeight="1" x14ac:dyDescent="0.35">
      <c r="A71" s="22"/>
      <c r="B71" s="22"/>
      <c r="C71" s="18"/>
      <c r="D71" s="18"/>
      <c r="E71" s="15">
        <v>70</v>
      </c>
      <c r="F71" s="37">
        <f>C7</f>
        <v>3333.3333333333335</v>
      </c>
      <c r="G71" s="37"/>
      <c r="H71" s="37">
        <f>C16</f>
        <v>73320</v>
      </c>
      <c r="I71" s="37"/>
      <c r="J71" s="37">
        <f>C9</f>
        <v>177099.99999999997</v>
      </c>
      <c r="K71" s="5">
        <f t="shared" si="2"/>
        <v>468593.33333333314</v>
      </c>
    </row>
    <row r="72" spans="1:11" ht="13" customHeight="1" x14ac:dyDescent="0.35">
      <c r="A72" s="22"/>
      <c r="B72" s="22"/>
      <c r="C72" s="18"/>
      <c r="D72" s="18"/>
      <c r="E72" s="15">
        <v>71</v>
      </c>
      <c r="F72" s="37">
        <f>C7</f>
        <v>3333.3333333333335</v>
      </c>
      <c r="G72" s="37"/>
      <c r="H72" s="37"/>
      <c r="I72" s="37"/>
      <c r="J72" s="37"/>
      <c r="K72" s="5">
        <f t="shared" si="2"/>
        <v>471926.66666666645</v>
      </c>
    </row>
    <row r="73" spans="1:11" ht="13" customHeight="1" x14ac:dyDescent="0.35">
      <c r="A73" s="22"/>
      <c r="B73" s="22"/>
      <c r="C73" s="18"/>
      <c r="D73" s="18"/>
      <c r="E73" s="4">
        <v>72</v>
      </c>
      <c r="F73" s="37">
        <f>C7</f>
        <v>3333.3333333333335</v>
      </c>
      <c r="G73" s="37"/>
      <c r="H73" s="37"/>
      <c r="I73" s="37"/>
      <c r="J73" s="37"/>
      <c r="K73" s="5">
        <f t="shared" si="2"/>
        <v>475259.99999999977</v>
      </c>
    </row>
    <row r="74" spans="1:11" ht="13" customHeight="1" x14ac:dyDescent="0.35">
      <c r="A74" s="22"/>
      <c r="B74" s="22"/>
      <c r="C74" s="18"/>
      <c r="D74" s="18"/>
      <c r="E74" s="4">
        <v>73</v>
      </c>
      <c r="F74" s="37">
        <f>C7</f>
        <v>3333.3333333333335</v>
      </c>
      <c r="G74" s="37"/>
      <c r="H74" s="37"/>
      <c r="I74" s="37"/>
      <c r="J74" s="37"/>
      <c r="K74" s="5">
        <f t="shared" si="2"/>
        <v>478593.33333333308</v>
      </c>
    </row>
    <row r="75" spans="1:11" ht="13" customHeight="1" x14ac:dyDescent="0.35">
      <c r="A75" s="22"/>
      <c r="B75" s="22"/>
      <c r="C75" s="18"/>
      <c r="D75" s="18"/>
      <c r="E75" s="4">
        <v>74</v>
      </c>
      <c r="F75" s="37">
        <f>C7</f>
        <v>3333.3333333333335</v>
      </c>
      <c r="G75" s="37"/>
      <c r="H75" s="37"/>
      <c r="I75" s="37"/>
      <c r="J75" s="37"/>
      <c r="K75" s="5">
        <f t="shared" si="2"/>
        <v>481926.6666666664</v>
      </c>
    </row>
    <row r="76" spans="1:11" ht="13" customHeight="1" x14ac:dyDescent="0.35">
      <c r="A76" s="22"/>
      <c r="B76" s="22"/>
      <c r="C76" s="18"/>
      <c r="D76" s="18"/>
      <c r="E76" s="4">
        <v>75</v>
      </c>
      <c r="F76" s="37">
        <f>C7</f>
        <v>3333.3333333333335</v>
      </c>
      <c r="G76" s="37"/>
      <c r="H76" s="37"/>
      <c r="I76" s="37">
        <f>C17</f>
        <v>0</v>
      </c>
      <c r="J76" s="37"/>
      <c r="K76" s="5">
        <f t="shared" si="2"/>
        <v>485259.99999999971</v>
      </c>
    </row>
    <row r="77" spans="1:11" ht="13" customHeight="1" x14ac:dyDescent="0.35">
      <c r="A77" s="22"/>
      <c r="B77" s="22"/>
      <c r="C77" s="18"/>
      <c r="D77" s="18"/>
      <c r="E77" s="4">
        <v>76</v>
      </c>
      <c r="F77" s="37">
        <f>C7</f>
        <v>3333.3333333333335</v>
      </c>
      <c r="G77" s="37"/>
      <c r="H77" s="37"/>
      <c r="I77" s="37"/>
      <c r="J77" s="37"/>
      <c r="K77" s="5">
        <f t="shared" si="2"/>
        <v>488593.33333333302</v>
      </c>
    </row>
    <row r="78" spans="1:11" ht="13" customHeight="1" x14ac:dyDescent="0.35">
      <c r="E78" s="4">
        <v>77</v>
      </c>
      <c r="F78" s="37">
        <f>C7</f>
        <v>3333.3333333333335</v>
      </c>
      <c r="G78" s="37"/>
      <c r="H78" s="37"/>
      <c r="I78" s="37"/>
      <c r="J78" s="37">
        <f>C9</f>
        <v>177099.99999999997</v>
      </c>
      <c r="K78" s="5">
        <f t="shared" si="2"/>
        <v>314826.6666666664</v>
      </c>
    </row>
    <row r="79" spans="1:11" ht="13" customHeight="1" x14ac:dyDescent="0.35">
      <c r="E79" s="4">
        <v>78</v>
      </c>
      <c r="F79" s="37">
        <f>C7</f>
        <v>3333.3333333333335</v>
      </c>
      <c r="G79" s="37"/>
      <c r="H79" s="37"/>
      <c r="I79" s="37"/>
      <c r="J79" s="37"/>
      <c r="K79" s="5">
        <f t="shared" si="2"/>
        <v>318159.99999999971</v>
      </c>
    </row>
    <row r="80" spans="1:11" ht="13" customHeight="1" x14ac:dyDescent="0.35">
      <c r="E80" s="4">
        <v>79</v>
      </c>
      <c r="F80" s="37">
        <f>C7</f>
        <v>3333.3333333333335</v>
      </c>
      <c r="G80" s="37"/>
      <c r="H80" s="37"/>
      <c r="I80" s="37"/>
      <c r="J80" s="37"/>
      <c r="K80" s="5">
        <f t="shared" si="2"/>
        <v>321493.33333333302</v>
      </c>
    </row>
    <row r="81" spans="5:11" ht="13" customHeight="1" x14ac:dyDescent="0.35">
      <c r="E81" s="4">
        <v>80</v>
      </c>
      <c r="F81" s="37">
        <f>C7</f>
        <v>3333.3333333333335</v>
      </c>
      <c r="G81" s="37"/>
      <c r="H81" s="37"/>
      <c r="I81" s="37"/>
      <c r="J81" s="37"/>
      <c r="K81" s="5">
        <f t="shared" si="2"/>
        <v>324826.66666666634</v>
      </c>
    </row>
    <row r="82" spans="5:11" ht="13" customHeight="1" x14ac:dyDescent="0.35">
      <c r="E82" s="4">
        <v>81</v>
      </c>
      <c r="F82" s="37">
        <f>C7</f>
        <v>3333.3333333333335</v>
      </c>
      <c r="G82" s="37"/>
      <c r="H82" s="37"/>
      <c r="I82" s="37"/>
      <c r="J82" s="37"/>
      <c r="K82" s="5">
        <f t="shared" si="2"/>
        <v>328159.99999999965</v>
      </c>
    </row>
    <row r="83" spans="5:11" ht="13" customHeight="1" x14ac:dyDescent="0.35">
      <c r="E83" s="4">
        <v>82</v>
      </c>
      <c r="F83" s="37">
        <f>C7</f>
        <v>3333.3333333333335</v>
      </c>
      <c r="G83" s="37">
        <f>C14+C15</f>
        <v>332080</v>
      </c>
      <c r="H83" s="37"/>
      <c r="I83" s="37"/>
      <c r="J83" s="37"/>
      <c r="K83" s="5">
        <f t="shared" si="2"/>
        <v>663573.33333333302</v>
      </c>
    </row>
    <row r="84" spans="5:11" ht="13" customHeight="1" x14ac:dyDescent="0.35">
      <c r="E84" s="4">
        <v>83</v>
      </c>
      <c r="F84" s="37">
        <f>C7</f>
        <v>3333.3333333333335</v>
      </c>
      <c r="G84" s="37"/>
      <c r="H84" s="37"/>
      <c r="I84" s="37"/>
      <c r="J84" s="37"/>
      <c r="K84" s="5">
        <f t="shared" si="2"/>
        <v>666906.6666666664</v>
      </c>
    </row>
    <row r="85" spans="5:11" ht="13" customHeight="1" x14ac:dyDescent="0.35">
      <c r="E85" s="4">
        <v>84</v>
      </c>
      <c r="F85" s="37">
        <f>C7</f>
        <v>3333.3333333333335</v>
      </c>
      <c r="G85" s="37"/>
      <c r="H85" s="37"/>
      <c r="I85" s="37"/>
      <c r="J85" s="37">
        <f>C9</f>
        <v>177099.99999999997</v>
      </c>
      <c r="K85" s="5">
        <f t="shared" si="2"/>
        <v>493139.99999999977</v>
      </c>
    </row>
    <row r="86" spans="5:11" ht="13" customHeight="1" x14ac:dyDescent="0.35">
      <c r="E86" s="4">
        <v>85</v>
      </c>
      <c r="F86" s="37">
        <f>C7</f>
        <v>3333.3333333333335</v>
      </c>
      <c r="G86" s="37"/>
      <c r="H86" s="37">
        <f>C16</f>
        <v>73320</v>
      </c>
      <c r="I86" s="37"/>
      <c r="J86" s="37"/>
      <c r="K86" s="5">
        <f t="shared" si="2"/>
        <v>569793.33333333314</v>
      </c>
    </row>
    <row r="87" spans="5:11" ht="13" customHeight="1" x14ac:dyDescent="0.35">
      <c r="E87" s="4">
        <v>86</v>
      </c>
      <c r="F87" s="37">
        <f>C7</f>
        <v>3333.3333333333335</v>
      </c>
      <c r="G87" s="37"/>
      <c r="H87" s="37"/>
      <c r="I87" s="37"/>
      <c r="J87" s="37"/>
      <c r="K87" s="5">
        <f t="shared" si="2"/>
        <v>573126.66666666651</v>
      </c>
    </row>
    <row r="88" spans="5:11" ht="13" customHeight="1" x14ac:dyDescent="0.35">
      <c r="E88" s="4">
        <v>87</v>
      </c>
      <c r="F88" s="37">
        <f>C7</f>
        <v>3333.3333333333335</v>
      </c>
      <c r="G88" s="37"/>
      <c r="H88" s="37"/>
      <c r="I88" s="37"/>
      <c r="J88" s="37"/>
      <c r="K88" s="5">
        <f t="shared" si="2"/>
        <v>576459.99999999988</v>
      </c>
    </row>
    <row r="89" spans="5:11" ht="13" customHeight="1" x14ac:dyDescent="0.35">
      <c r="E89" s="4">
        <v>88</v>
      </c>
      <c r="F89" s="37">
        <f>C7</f>
        <v>3333.3333333333335</v>
      </c>
      <c r="G89" s="37"/>
      <c r="H89" s="37"/>
      <c r="I89" s="37"/>
      <c r="J89" s="37"/>
      <c r="K89" s="5">
        <f t="shared" si="2"/>
        <v>579793.33333333326</v>
      </c>
    </row>
    <row r="90" spans="5:11" ht="13" customHeight="1" x14ac:dyDescent="0.35">
      <c r="E90" s="4">
        <v>89</v>
      </c>
      <c r="F90" s="37">
        <f>C7</f>
        <v>3333.3333333333335</v>
      </c>
      <c r="G90" s="37"/>
      <c r="H90" s="37"/>
      <c r="I90" s="37"/>
      <c r="J90" s="37"/>
      <c r="K90" s="5">
        <f t="shared" si="2"/>
        <v>583126.66666666663</v>
      </c>
    </row>
    <row r="91" spans="5:11" ht="13" customHeight="1" x14ac:dyDescent="0.35">
      <c r="E91" s="4">
        <v>90</v>
      </c>
      <c r="F91" s="37">
        <f>C7</f>
        <v>3333.3333333333335</v>
      </c>
      <c r="G91" s="37"/>
      <c r="H91" s="37"/>
      <c r="I91" s="37">
        <f>C17</f>
        <v>0</v>
      </c>
      <c r="J91" s="37"/>
      <c r="K91" s="5">
        <f t="shared" si="2"/>
        <v>586460</v>
      </c>
    </row>
    <row r="92" spans="5:11" ht="13" customHeight="1" x14ac:dyDescent="0.35">
      <c r="E92" s="4">
        <v>91</v>
      </c>
      <c r="F92" s="37">
        <f>C7</f>
        <v>3333.3333333333335</v>
      </c>
      <c r="G92" s="37"/>
      <c r="H92" s="37"/>
      <c r="I92" s="37"/>
      <c r="J92" s="37">
        <f>C9</f>
        <v>177099.99999999997</v>
      </c>
      <c r="K92" s="5">
        <f t="shared" si="2"/>
        <v>412693.33333333337</v>
      </c>
    </row>
    <row r="93" spans="5:11" ht="13" customHeight="1" x14ac:dyDescent="0.35">
      <c r="E93" s="4">
        <v>92</v>
      </c>
      <c r="F93" s="37">
        <f>C7</f>
        <v>3333.3333333333335</v>
      </c>
      <c r="G93" s="37"/>
      <c r="H93" s="37"/>
      <c r="I93" s="37"/>
      <c r="J93" s="37"/>
      <c r="K93" s="5">
        <f t="shared" si="2"/>
        <v>416026.66666666669</v>
      </c>
    </row>
    <row r="94" spans="5:11" ht="13" customHeight="1" x14ac:dyDescent="0.35">
      <c r="E94" s="4">
        <v>93</v>
      </c>
      <c r="F94" s="37">
        <f>C7</f>
        <v>3333.3333333333335</v>
      </c>
      <c r="G94" s="37"/>
      <c r="H94" s="37"/>
      <c r="I94" s="37"/>
      <c r="J94" s="37"/>
      <c r="K94" s="5">
        <f t="shared" si="2"/>
        <v>419360</v>
      </c>
    </row>
    <row r="95" spans="5:11" ht="13" customHeight="1" x14ac:dyDescent="0.35">
      <c r="E95" s="4">
        <v>94</v>
      </c>
      <c r="F95" s="37">
        <f>C7</f>
        <v>3333.3333333333335</v>
      </c>
      <c r="G95" s="37"/>
      <c r="H95" s="37"/>
      <c r="I95" s="37"/>
      <c r="J95" s="37"/>
      <c r="K95" s="5">
        <f t="shared" si="2"/>
        <v>422693.33333333331</v>
      </c>
    </row>
    <row r="96" spans="5:11" ht="13" customHeight="1" x14ac:dyDescent="0.35">
      <c r="E96" s="4">
        <v>95</v>
      </c>
      <c r="F96" s="37">
        <f>C7</f>
        <v>3333.3333333333335</v>
      </c>
      <c r="G96" s="37"/>
      <c r="H96" s="37"/>
      <c r="I96" s="37"/>
      <c r="J96" s="37"/>
      <c r="K96" s="5">
        <f t="shared" si="2"/>
        <v>426026.66666666663</v>
      </c>
    </row>
    <row r="97" spans="5:11" ht="13" customHeight="1" x14ac:dyDescent="0.35">
      <c r="E97" s="4">
        <v>96</v>
      </c>
      <c r="F97" s="37">
        <f>C7</f>
        <v>3333.3333333333335</v>
      </c>
      <c r="G97" s="37"/>
      <c r="H97" s="37"/>
      <c r="I97" s="37"/>
      <c r="J97" s="37"/>
      <c r="K97" s="5">
        <f t="shared" si="2"/>
        <v>429359.99999999994</v>
      </c>
    </row>
    <row r="98" spans="5:11" ht="13" customHeight="1" x14ac:dyDescent="0.35">
      <c r="E98" s="4">
        <v>97</v>
      </c>
      <c r="F98" s="37">
        <f>C7</f>
        <v>3333.3333333333335</v>
      </c>
      <c r="G98" s="37">
        <f>C14+C15</f>
        <v>332080</v>
      </c>
      <c r="H98" s="37"/>
      <c r="I98" s="37"/>
      <c r="J98" s="37"/>
      <c r="K98" s="5">
        <f t="shared" si="2"/>
        <v>764773.33333333326</v>
      </c>
    </row>
    <row r="99" spans="5:11" ht="13" customHeight="1" x14ac:dyDescent="0.35">
      <c r="E99" s="4">
        <v>98</v>
      </c>
      <c r="F99" s="37">
        <f>C7</f>
        <v>3333.3333333333335</v>
      </c>
      <c r="G99" s="37"/>
      <c r="H99" s="37"/>
      <c r="I99" s="37"/>
      <c r="J99" s="37">
        <f>C9</f>
        <v>177099.99999999997</v>
      </c>
      <c r="K99" s="5">
        <f t="shared" si="2"/>
        <v>591006.66666666663</v>
      </c>
    </row>
    <row r="100" spans="5:11" ht="13" customHeight="1" x14ac:dyDescent="0.35">
      <c r="E100" s="4">
        <v>99</v>
      </c>
      <c r="F100" s="37">
        <f>C7</f>
        <v>3333.3333333333335</v>
      </c>
      <c r="G100" s="37"/>
      <c r="H100" s="37"/>
      <c r="I100" s="37"/>
      <c r="J100" s="37"/>
      <c r="K100" s="5">
        <f t="shared" si="2"/>
        <v>594340</v>
      </c>
    </row>
    <row r="101" spans="5:11" ht="13" customHeight="1" x14ac:dyDescent="0.35">
      <c r="E101" s="4">
        <v>100</v>
      </c>
      <c r="F101" s="37">
        <f>C7</f>
        <v>3333.3333333333335</v>
      </c>
      <c r="G101" s="37"/>
      <c r="H101" s="37">
        <f>C16</f>
        <v>73320</v>
      </c>
      <c r="I101" s="37"/>
      <c r="J101" s="37"/>
      <c r="K101" s="5">
        <f t="shared" si="2"/>
        <v>670993.33333333337</v>
      </c>
    </row>
    <row r="102" spans="5:11" ht="13" customHeight="1" x14ac:dyDescent="0.35">
      <c r="E102" s="4">
        <v>101</v>
      </c>
      <c r="F102" s="37">
        <f>C7</f>
        <v>3333.3333333333335</v>
      </c>
      <c r="G102" s="37"/>
      <c r="H102" s="37"/>
      <c r="I102" s="37"/>
      <c r="J102" s="37"/>
      <c r="K102" s="5">
        <f t="shared" si="2"/>
        <v>674326.66666666674</v>
      </c>
    </row>
    <row r="103" spans="5:11" ht="13" customHeight="1" x14ac:dyDescent="0.35">
      <c r="E103" s="4">
        <v>102</v>
      </c>
      <c r="F103" s="37">
        <f>C7</f>
        <v>3333.3333333333335</v>
      </c>
      <c r="G103" s="37"/>
      <c r="H103" s="37"/>
      <c r="I103" s="37"/>
      <c r="J103" s="37"/>
      <c r="K103" s="5">
        <f t="shared" si="2"/>
        <v>677660.00000000012</v>
      </c>
    </row>
    <row r="104" spans="5:11" ht="13" customHeight="1" x14ac:dyDescent="0.35">
      <c r="E104" s="4">
        <v>103</v>
      </c>
      <c r="F104" s="37">
        <f>C7</f>
        <v>3333.3333333333335</v>
      </c>
      <c r="G104" s="37"/>
      <c r="H104" s="37"/>
      <c r="I104" s="37"/>
      <c r="J104" s="37"/>
      <c r="K104" s="5">
        <f t="shared" si="2"/>
        <v>680993.33333333349</v>
      </c>
    </row>
    <row r="105" spans="5:11" ht="13" customHeight="1" x14ac:dyDescent="0.35">
      <c r="E105" s="4">
        <v>104</v>
      </c>
      <c r="F105" s="37">
        <f>C7</f>
        <v>3333.3333333333335</v>
      </c>
      <c r="G105" s="37"/>
      <c r="H105" s="37"/>
      <c r="I105" s="37"/>
      <c r="J105" s="37"/>
      <c r="K105" s="5">
        <f t="shared" si="2"/>
        <v>684326.66666666686</v>
      </c>
    </row>
    <row r="106" spans="5:11" ht="13" customHeight="1" x14ac:dyDescent="0.35">
      <c r="E106" s="4">
        <v>105</v>
      </c>
      <c r="F106" s="37">
        <f>C7</f>
        <v>3333.3333333333335</v>
      </c>
      <c r="G106" s="37"/>
      <c r="H106" s="37"/>
      <c r="I106" s="37">
        <f>C17</f>
        <v>0</v>
      </c>
      <c r="J106" s="37">
        <f>C9</f>
        <v>177099.99999999997</v>
      </c>
      <c r="K106" s="5">
        <f t="shared" si="2"/>
        <v>510560.00000000023</v>
      </c>
    </row>
    <row r="107" spans="5:11" ht="13" customHeight="1" x14ac:dyDescent="0.35">
      <c r="E107" s="4">
        <v>106</v>
      </c>
      <c r="F107" s="37">
        <f>C7</f>
        <v>3333.3333333333335</v>
      </c>
      <c r="G107" s="37"/>
      <c r="H107" s="37"/>
      <c r="I107" s="37"/>
      <c r="J107" s="37"/>
      <c r="K107" s="5">
        <f t="shared" si="2"/>
        <v>513893.33333333355</v>
      </c>
    </row>
    <row r="108" spans="5:11" ht="13" customHeight="1" x14ac:dyDescent="0.35">
      <c r="E108" s="4">
        <v>107</v>
      </c>
      <c r="F108" s="37">
        <f>C7</f>
        <v>3333.3333333333335</v>
      </c>
      <c r="G108" s="37"/>
      <c r="H108" s="37"/>
      <c r="I108" s="37"/>
      <c r="J108" s="37"/>
      <c r="K108" s="5">
        <f t="shared" si="2"/>
        <v>517226.66666666686</v>
      </c>
    </row>
    <row r="109" spans="5:11" ht="13" customHeight="1" x14ac:dyDescent="0.35">
      <c r="E109" s="4">
        <v>108</v>
      </c>
      <c r="F109" s="37">
        <f>C7</f>
        <v>3333.3333333333335</v>
      </c>
      <c r="G109" s="37"/>
      <c r="H109" s="37"/>
      <c r="I109" s="37"/>
      <c r="J109" s="37"/>
      <c r="K109" s="5">
        <f t="shared" si="2"/>
        <v>520560.00000000017</v>
      </c>
    </row>
    <row r="110" spans="5:11" ht="13" customHeight="1" x14ac:dyDescent="0.35">
      <c r="E110" s="4">
        <v>109</v>
      </c>
      <c r="F110" s="37">
        <f>C7</f>
        <v>3333.3333333333335</v>
      </c>
      <c r="G110" s="37"/>
      <c r="H110" s="37"/>
      <c r="I110" s="37"/>
      <c r="J110" s="37"/>
      <c r="K110" s="5">
        <f t="shared" si="2"/>
        <v>523893.33333333349</v>
      </c>
    </row>
    <row r="111" spans="5:11" ht="13" customHeight="1" x14ac:dyDescent="0.35">
      <c r="E111" s="4">
        <v>110</v>
      </c>
      <c r="F111" s="37">
        <f>C7</f>
        <v>3333.3333333333335</v>
      </c>
      <c r="G111" s="37"/>
      <c r="H111" s="37"/>
      <c r="I111" s="37"/>
      <c r="J111" s="37"/>
      <c r="K111" s="5">
        <f t="shared" si="2"/>
        <v>527226.66666666686</v>
      </c>
    </row>
    <row r="112" spans="5:11" ht="13" customHeight="1" x14ac:dyDescent="0.35">
      <c r="E112" s="4">
        <v>111</v>
      </c>
      <c r="F112" s="37">
        <f>C7</f>
        <v>3333.3333333333335</v>
      </c>
      <c r="G112" s="37"/>
      <c r="H112" s="37"/>
      <c r="I112" s="37"/>
      <c r="J112" s="37"/>
      <c r="K112" s="5">
        <f t="shared" si="2"/>
        <v>530560.00000000023</v>
      </c>
    </row>
    <row r="113" spans="5:11" ht="13" customHeight="1" x14ac:dyDescent="0.35">
      <c r="E113" s="4">
        <v>112</v>
      </c>
      <c r="F113" s="37">
        <f>C7</f>
        <v>3333.3333333333335</v>
      </c>
      <c r="G113" s="37">
        <f>C14+C15</f>
        <v>332080</v>
      </c>
      <c r="H113" s="37"/>
      <c r="I113" s="37"/>
      <c r="J113" s="37">
        <f>C9</f>
        <v>177099.99999999997</v>
      </c>
      <c r="K113" s="5">
        <f t="shared" si="2"/>
        <v>688873.33333333349</v>
      </c>
    </row>
    <row r="114" spans="5:11" ht="13" customHeight="1" x14ac:dyDescent="0.35">
      <c r="E114" s="4">
        <v>113</v>
      </c>
      <c r="F114" s="37">
        <f>C7</f>
        <v>3333.3333333333335</v>
      </c>
      <c r="G114" s="37"/>
      <c r="H114" s="37"/>
      <c r="I114" s="37"/>
      <c r="J114" s="37"/>
      <c r="K114" s="5">
        <f t="shared" si="2"/>
        <v>692206.66666666686</v>
      </c>
    </row>
    <row r="115" spans="5:11" ht="13" customHeight="1" x14ac:dyDescent="0.35">
      <c r="E115" s="4">
        <v>114</v>
      </c>
      <c r="F115" s="37">
        <f>C7</f>
        <v>3333.3333333333335</v>
      </c>
      <c r="G115" s="37"/>
      <c r="H115" s="37"/>
      <c r="I115" s="37"/>
      <c r="J115" s="37"/>
      <c r="K115" s="5">
        <f t="shared" si="2"/>
        <v>695540.00000000023</v>
      </c>
    </row>
    <row r="116" spans="5:11" ht="13" customHeight="1" x14ac:dyDescent="0.35">
      <c r="E116" s="4">
        <v>115</v>
      </c>
      <c r="F116" s="37">
        <f>C7</f>
        <v>3333.3333333333335</v>
      </c>
      <c r="G116" s="37"/>
      <c r="H116" s="37">
        <f>C16</f>
        <v>73320</v>
      </c>
      <c r="I116" s="37"/>
      <c r="J116" s="37"/>
      <c r="K116" s="5">
        <f t="shared" si="2"/>
        <v>772193.3333333336</v>
      </c>
    </row>
    <row r="117" spans="5:11" ht="13" customHeight="1" x14ac:dyDescent="0.35">
      <c r="E117" s="4">
        <v>116</v>
      </c>
      <c r="F117" s="37">
        <f>C7</f>
        <v>3333.3333333333335</v>
      </c>
      <c r="G117" s="37"/>
      <c r="H117" s="37"/>
      <c r="I117" s="37"/>
      <c r="J117" s="37"/>
      <c r="K117" s="5">
        <f t="shared" si="2"/>
        <v>775526.66666666698</v>
      </c>
    </row>
    <row r="118" spans="5:11" ht="13" customHeight="1" x14ac:dyDescent="0.35">
      <c r="E118" s="4">
        <v>117</v>
      </c>
      <c r="F118" s="37">
        <f>C7</f>
        <v>3333.3333333333335</v>
      </c>
      <c r="G118" s="37"/>
      <c r="H118" s="37"/>
      <c r="I118" s="37"/>
      <c r="J118" s="37"/>
      <c r="K118" s="5">
        <f t="shared" si="2"/>
        <v>778860.00000000035</v>
      </c>
    </row>
    <row r="119" spans="5:11" ht="13" customHeight="1" x14ac:dyDescent="0.35">
      <c r="E119" s="4">
        <v>118</v>
      </c>
      <c r="F119" s="37">
        <f>C7</f>
        <v>3333.3333333333335</v>
      </c>
      <c r="G119" s="37"/>
      <c r="H119" s="37"/>
      <c r="I119" s="37"/>
      <c r="J119" s="37"/>
      <c r="K119" s="5">
        <f t="shared" si="2"/>
        <v>782193.33333333372</v>
      </c>
    </row>
    <row r="120" spans="5:11" ht="13" customHeight="1" x14ac:dyDescent="0.35">
      <c r="E120" s="4">
        <v>119</v>
      </c>
      <c r="F120" s="37">
        <f>C7</f>
        <v>3333.3333333333335</v>
      </c>
      <c r="G120" s="37"/>
      <c r="H120" s="37"/>
      <c r="I120" s="37"/>
      <c r="J120" s="37">
        <f>C9</f>
        <v>177099.99999999997</v>
      </c>
      <c r="K120" s="5">
        <f t="shared" si="2"/>
        <v>608426.66666666709</v>
      </c>
    </row>
    <row r="121" spans="5:11" ht="13" customHeight="1" x14ac:dyDescent="0.35">
      <c r="E121" s="4">
        <v>120</v>
      </c>
      <c r="F121" s="37">
        <f>C7</f>
        <v>3333.3333333333335</v>
      </c>
      <c r="G121" s="37"/>
      <c r="H121" s="37"/>
      <c r="I121" s="37">
        <f>C17</f>
        <v>0</v>
      </c>
      <c r="J121" s="37"/>
      <c r="K121" s="5">
        <f t="shared" si="2"/>
        <v>611760.00000000047</v>
      </c>
    </row>
    <row r="122" spans="5:11" ht="13" customHeight="1" x14ac:dyDescent="0.35">
      <c r="E122" s="4">
        <v>121</v>
      </c>
      <c r="F122" s="37">
        <f>C7</f>
        <v>3333.3333333333335</v>
      </c>
      <c r="G122" s="37"/>
      <c r="H122" s="37"/>
      <c r="I122" s="37"/>
      <c r="J122" s="37"/>
      <c r="K122" s="5">
        <f t="shared" si="2"/>
        <v>615093.33333333384</v>
      </c>
    </row>
    <row r="123" spans="5:11" ht="13" customHeight="1" x14ac:dyDescent="0.35">
      <c r="E123" s="4">
        <v>122</v>
      </c>
      <c r="F123" s="37">
        <f>C7</f>
        <v>3333.3333333333335</v>
      </c>
      <c r="G123" s="37"/>
      <c r="H123" s="37"/>
      <c r="I123" s="37"/>
      <c r="J123" s="37"/>
      <c r="K123" s="5">
        <f t="shared" si="2"/>
        <v>618426.66666666721</v>
      </c>
    </row>
    <row r="124" spans="5:11" ht="13" customHeight="1" x14ac:dyDescent="0.35">
      <c r="E124" s="4">
        <v>123</v>
      </c>
      <c r="F124" s="37">
        <f>C7</f>
        <v>3333.3333333333335</v>
      </c>
      <c r="G124" s="37"/>
      <c r="H124" s="37"/>
      <c r="I124" s="37"/>
      <c r="J124" s="37"/>
      <c r="K124" s="5">
        <f t="shared" si="2"/>
        <v>621760.00000000058</v>
      </c>
    </row>
    <row r="125" spans="5:11" ht="13" customHeight="1" x14ac:dyDescent="0.35">
      <c r="E125" s="4">
        <v>124</v>
      </c>
      <c r="F125" s="37">
        <f>C7</f>
        <v>3333.3333333333335</v>
      </c>
      <c r="G125" s="37"/>
      <c r="H125" s="37"/>
      <c r="I125" s="37"/>
      <c r="J125" s="37"/>
      <c r="K125" s="5">
        <f t="shared" si="2"/>
        <v>625093.33333333395</v>
      </c>
    </row>
    <row r="126" spans="5:11" ht="13" customHeight="1" x14ac:dyDescent="0.35">
      <c r="E126" s="4">
        <v>125</v>
      </c>
      <c r="F126" s="37">
        <f>C7</f>
        <v>3333.3333333333335</v>
      </c>
      <c r="G126" s="37"/>
      <c r="H126" s="37"/>
      <c r="I126" s="37"/>
      <c r="J126" s="37"/>
      <c r="K126" s="5">
        <f t="shared" si="2"/>
        <v>628426.66666666733</v>
      </c>
    </row>
    <row r="127" spans="5:11" ht="13" customHeight="1" x14ac:dyDescent="0.35">
      <c r="E127" s="4">
        <v>126</v>
      </c>
      <c r="F127" s="37">
        <f>C7</f>
        <v>3333.3333333333335</v>
      </c>
      <c r="G127" s="37"/>
      <c r="H127" s="37"/>
      <c r="I127" s="37"/>
      <c r="J127" s="37">
        <f>C9</f>
        <v>177099.99999999997</v>
      </c>
      <c r="K127" s="5">
        <f t="shared" si="2"/>
        <v>454660.0000000007</v>
      </c>
    </row>
    <row r="128" spans="5:11" ht="13" customHeight="1" x14ac:dyDescent="0.35">
      <c r="E128" s="4">
        <v>127</v>
      </c>
      <c r="F128" s="37">
        <f>C7</f>
        <v>3333.3333333333335</v>
      </c>
      <c r="G128" s="37">
        <f>C14+C15</f>
        <v>332080</v>
      </c>
      <c r="H128" s="37"/>
      <c r="I128" s="37"/>
      <c r="J128" s="37"/>
      <c r="K128" s="5">
        <f t="shared" si="2"/>
        <v>790073.33333333395</v>
      </c>
    </row>
    <row r="129" spans="5:11" ht="13" customHeight="1" x14ac:dyDescent="0.35">
      <c r="E129" s="4">
        <v>128</v>
      </c>
      <c r="F129" s="37">
        <f>C7</f>
        <v>3333.3333333333335</v>
      </c>
      <c r="G129" s="37"/>
      <c r="H129" s="37"/>
      <c r="I129" s="37"/>
      <c r="J129" s="37"/>
      <c r="K129" s="5">
        <f t="shared" si="2"/>
        <v>793406.66666666733</v>
      </c>
    </row>
    <row r="130" spans="5:11" ht="13" customHeight="1" x14ac:dyDescent="0.35">
      <c r="E130" s="4">
        <v>129</v>
      </c>
      <c r="F130" s="37">
        <f>C7</f>
        <v>3333.3333333333335</v>
      </c>
      <c r="G130" s="37"/>
      <c r="H130" s="37"/>
      <c r="I130" s="37"/>
      <c r="J130" s="37"/>
      <c r="K130" s="5">
        <f t="shared" si="2"/>
        <v>796740.0000000007</v>
      </c>
    </row>
    <row r="131" spans="5:11" ht="13" customHeight="1" x14ac:dyDescent="0.35">
      <c r="E131" s="4">
        <v>130</v>
      </c>
      <c r="F131" s="37">
        <f>C7</f>
        <v>3333.3333333333335</v>
      </c>
      <c r="G131" s="37"/>
      <c r="H131" s="37">
        <f>C16</f>
        <v>73320</v>
      </c>
      <c r="I131" s="37"/>
      <c r="J131" s="37"/>
      <c r="K131" s="5">
        <f t="shared" ref="K131:K136" si="3">K130+SUM(F131:I131)-J131</f>
        <v>873393.33333333407</v>
      </c>
    </row>
    <row r="132" spans="5:11" ht="13" customHeight="1" x14ac:dyDescent="0.35">
      <c r="E132" s="4">
        <v>131</v>
      </c>
      <c r="F132" s="37">
        <f>C7</f>
        <v>3333.3333333333335</v>
      </c>
      <c r="G132" s="37"/>
      <c r="H132" s="37"/>
      <c r="I132" s="37"/>
      <c r="J132" s="37"/>
      <c r="K132" s="5">
        <f t="shared" si="3"/>
        <v>876726.66666666744</v>
      </c>
    </row>
    <row r="133" spans="5:11" ht="13" customHeight="1" x14ac:dyDescent="0.35">
      <c r="E133" s="4">
        <v>132</v>
      </c>
      <c r="F133" s="37">
        <f>C7</f>
        <v>3333.3333333333335</v>
      </c>
      <c r="G133" s="37"/>
      <c r="H133" s="37"/>
      <c r="I133" s="37"/>
      <c r="J133" s="37"/>
      <c r="K133" s="5">
        <f t="shared" si="3"/>
        <v>880060.00000000081</v>
      </c>
    </row>
    <row r="134" spans="5:11" ht="13" customHeight="1" x14ac:dyDescent="0.35">
      <c r="E134" s="4">
        <v>133</v>
      </c>
      <c r="F134" s="37">
        <f>C7</f>
        <v>3333.3333333333335</v>
      </c>
      <c r="G134" s="37"/>
      <c r="H134" s="37"/>
      <c r="I134" s="37"/>
      <c r="J134" s="37">
        <f>C9</f>
        <v>177099.99999999997</v>
      </c>
      <c r="K134" s="5">
        <f t="shared" si="3"/>
        <v>706293.33333333419</v>
      </c>
    </row>
    <row r="135" spans="5:11" ht="13" customHeight="1" x14ac:dyDescent="0.35">
      <c r="E135" s="4">
        <v>134</v>
      </c>
      <c r="F135" s="37">
        <f>C7</f>
        <v>3333.3333333333335</v>
      </c>
      <c r="G135" s="37"/>
      <c r="H135" s="37"/>
      <c r="I135" s="37"/>
      <c r="J135" s="37"/>
      <c r="K135" s="5">
        <f t="shared" si="3"/>
        <v>709626.66666666756</v>
      </c>
    </row>
    <row r="136" spans="5:11" ht="13" customHeight="1" x14ac:dyDescent="0.35">
      <c r="E136" s="4">
        <v>135</v>
      </c>
      <c r="F136" s="37">
        <f>C7</f>
        <v>3333.3333333333335</v>
      </c>
      <c r="G136" s="37"/>
      <c r="H136" s="37"/>
      <c r="I136" s="37">
        <f>C17</f>
        <v>0</v>
      </c>
      <c r="J136" s="37"/>
      <c r="K136" s="5">
        <f t="shared" si="3"/>
        <v>712960.00000000093</v>
      </c>
    </row>
    <row r="137" spans="5:11" ht="13" customHeight="1" x14ac:dyDescent="0.35">
      <c r="E137" s="4">
        <v>136</v>
      </c>
      <c r="F137" s="37"/>
      <c r="G137" s="37"/>
      <c r="H137" s="37"/>
      <c r="I137" s="37"/>
      <c r="J137" s="37"/>
      <c r="K137" s="5"/>
    </row>
    <row r="138" spans="5:11" ht="13" customHeight="1" x14ac:dyDescent="0.35">
      <c r="E138" s="4">
        <v>137</v>
      </c>
      <c r="F138" s="37"/>
      <c r="G138" s="37"/>
      <c r="H138" s="37"/>
      <c r="I138" s="37"/>
      <c r="J138" s="37"/>
      <c r="K138" s="5"/>
    </row>
    <row r="139" spans="5:11" ht="13" customHeight="1" x14ac:dyDescent="0.35">
      <c r="E139" s="4">
        <v>138</v>
      </c>
      <c r="F139" s="37"/>
      <c r="G139" s="37"/>
      <c r="H139" s="37"/>
      <c r="I139" s="37"/>
      <c r="J139" s="37"/>
      <c r="K139" s="5"/>
    </row>
    <row r="140" spans="5:11" ht="13" customHeight="1" x14ac:dyDescent="0.35">
      <c r="E140" s="4">
        <v>139</v>
      </c>
      <c r="F140" s="37"/>
      <c r="G140" s="37"/>
      <c r="H140" s="37"/>
      <c r="I140" s="37"/>
      <c r="J140" s="37"/>
      <c r="K140" s="5"/>
    </row>
    <row r="141" spans="5:11" ht="13" customHeight="1" x14ac:dyDescent="0.35">
      <c r="E141" s="4">
        <v>140</v>
      </c>
      <c r="F141" s="37"/>
      <c r="G141" s="37"/>
      <c r="H141" s="37"/>
      <c r="I141" s="37"/>
      <c r="J141" s="37"/>
      <c r="K141" s="5"/>
    </row>
    <row r="142" spans="5:11" ht="13" customHeight="1" x14ac:dyDescent="0.35">
      <c r="E142" s="4">
        <v>141</v>
      </c>
      <c r="F142" s="37"/>
      <c r="G142" s="37"/>
      <c r="H142" s="37"/>
      <c r="I142" s="37"/>
      <c r="J142" s="37"/>
      <c r="K142" s="5"/>
    </row>
    <row r="143" spans="5:11" ht="13" customHeight="1" x14ac:dyDescent="0.35">
      <c r="E143" s="4">
        <v>142</v>
      </c>
      <c r="F143" s="37"/>
      <c r="G143" s="37"/>
      <c r="H143" s="37"/>
      <c r="I143" s="37"/>
      <c r="J143" s="37"/>
      <c r="K143" s="5"/>
    </row>
    <row r="144" spans="5:11" ht="13" customHeight="1" x14ac:dyDescent="0.35">
      <c r="E144" s="4">
        <v>143</v>
      </c>
      <c r="F144" s="37"/>
      <c r="G144" s="37"/>
      <c r="H144" s="37"/>
      <c r="I144" s="37"/>
      <c r="J144" s="37"/>
      <c r="K144" s="5"/>
    </row>
    <row r="145" spans="5:11" ht="13" customHeight="1" x14ac:dyDescent="0.35">
      <c r="E145" s="4">
        <v>144</v>
      </c>
      <c r="F145" s="37"/>
      <c r="G145" s="37"/>
      <c r="H145" s="37"/>
      <c r="I145" s="37"/>
      <c r="J145" s="37"/>
      <c r="K145" s="5"/>
    </row>
    <row r="146" spans="5:11" ht="13" customHeight="1" x14ac:dyDescent="0.35">
      <c r="E146" s="4">
        <v>145</v>
      </c>
      <c r="F146" s="37"/>
      <c r="G146" s="37"/>
      <c r="H146" s="37"/>
      <c r="I146" s="37"/>
      <c r="J146" s="37"/>
      <c r="K146" s="5"/>
    </row>
    <row r="147" spans="5:11" ht="13" customHeight="1" x14ac:dyDescent="0.35">
      <c r="E147" s="4">
        <v>146</v>
      </c>
      <c r="F147" s="37"/>
      <c r="G147" s="37"/>
      <c r="H147" s="37"/>
      <c r="I147" s="37"/>
      <c r="J147" s="37"/>
      <c r="K147" s="5"/>
    </row>
    <row r="148" spans="5:11" ht="13" customHeight="1" x14ac:dyDescent="0.35">
      <c r="E148" s="4">
        <v>147</v>
      </c>
      <c r="F148" s="37"/>
      <c r="G148" s="37"/>
      <c r="H148" s="37"/>
      <c r="I148" s="37"/>
      <c r="J148" s="37"/>
      <c r="K148" s="5"/>
    </row>
    <row r="149" spans="5:11" ht="13" customHeight="1" x14ac:dyDescent="0.35">
      <c r="E149" s="4">
        <v>148</v>
      </c>
      <c r="F149" s="37"/>
      <c r="G149" s="37"/>
      <c r="H149" s="37"/>
      <c r="I149" s="37"/>
      <c r="J149" s="37"/>
      <c r="K149" s="5"/>
    </row>
    <row r="150" spans="5:11" ht="13" customHeight="1" x14ac:dyDescent="0.35">
      <c r="E150" s="4">
        <v>149</v>
      </c>
      <c r="F150" s="37"/>
      <c r="G150" s="37"/>
      <c r="H150" s="37"/>
      <c r="I150" s="37"/>
      <c r="J150" s="37"/>
      <c r="K150" s="5"/>
    </row>
    <row r="151" spans="5:11" ht="13" customHeight="1" x14ac:dyDescent="0.35">
      <c r="E151" s="4">
        <v>150</v>
      </c>
      <c r="F151" s="37"/>
      <c r="G151" s="37"/>
      <c r="H151" s="37"/>
      <c r="I151" s="37"/>
      <c r="J151" s="37"/>
      <c r="K151" s="5"/>
    </row>
    <row r="152" spans="5:11" ht="13" customHeight="1" x14ac:dyDescent="0.35">
      <c r="E152" s="4">
        <v>151</v>
      </c>
      <c r="F152" s="37"/>
      <c r="G152" s="37"/>
      <c r="H152" s="37"/>
      <c r="I152" s="37"/>
      <c r="J152" s="37"/>
      <c r="K152" s="5"/>
    </row>
    <row r="153" spans="5:11" ht="13" customHeight="1" x14ac:dyDescent="0.35">
      <c r="E153" s="4">
        <v>152</v>
      </c>
      <c r="F153" s="37"/>
      <c r="G153" s="37"/>
      <c r="H153" s="37"/>
      <c r="I153" s="37"/>
      <c r="J153" s="37"/>
      <c r="K153" s="5"/>
    </row>
    <row r="154" spans="5:11" ht="13" customHeight="1" x14ac:dyDescent="0.35">
      <c r="E154" s="4">
        <v>153</v>
      </c>
      <c r="F154" s="37"/>
      <c r="G154" s="37"/>
      <c r="H154" s="37"/>
      <c r="I154" s="37"/>
      <c r="J154" s="37"/>
      <c r="K154" s="5"/>
    </row>
    <row r="155" spans="5:11" ht="13" customHeight="1" x14ac:dyDescent="0.35">
      <c r="E155" s="4">
        <v>154</v>
      </c>
      <c r="F155" s="37"/>
      <c r="G155" s="37"/>
      <c r="H155" s="37"/>
      <c r="I155" s="37"/>
      <c r="J155" s="37"/>
      <c r="K155" s="5"/>
    </row>
    <row r="156" spans="5:11" ht="13" customHeight="1" x14ac:dyDescent="0.35">
      <c r="E156" s="4">
        <v>155</v>
      </c>
      <c r="F156" s="37"/>
      <c r="G156" s="37"/>
      <c r="H156" s="37"/>
      <c r="I156" s="37"/>
      <c r="J156" s="37"/>
      <c r="K156" s="5"/>
    </row>
    <row r="157" spans="5:11" ht="13" customHeight="1" x14ac:dyDescent="0.35">
      <c r="E157" s="4">
        <v>156</v>
      </c>
      <c r="F157" s="37"/>
      <c r="G157" s="37"/>
      <c r="H157" s="37"/>
      <c r="I157" s="37"/>
      <c r="J157" s="37"/>
      <c r="K157" s="5"/>
    </row>
    <row r="158" spans="5:11" ht="13" customHeight="1" x14ac:dyDescent="0.35">
      <c r="E158" s="4">
        <v>157</v>
      </c>
      <c r="F158" s="37"/>
      <c r="G158" s="37"/>
      <c r="H158" s="37"/>
      <c r="I158" s="37"/>
      <c r="J158" s="37"/>
      <c r="K158" s="5"/>
    </row>
    <row r="159" spans="5:11" ht="13" customHeight="1" x14ac:dyDescent="0.35">
      <c r="E159" s="4">
        <v>158</v>
      </c>
      <c r="F159" s="37"/>
      <c r="G159" s="37"/>
      <c r="H159" s="37"/>
      <c r="I159" s="37"/>
      <c r="J159" s="37"/>
      <c r="K159" s="5"/>
    </row>
    <row r="160" spans="5:11" ht="13" customHeight="1" x14ac:dyDescent="0.35">
      <c r="E160" s="4">
        <v>159</v>
      </c>
      <c r="F160" s="37"/>
      <c r="G160" s="37"/>
      <c r="H160" s="37"/>
      <c r="I160" s="37"/>
      <c r="J160" s="37"/>
      <c r="K160" s="5"/>
    </row>
    <row r="161" spans="5:11" ht="13" customHeight="1" x14ac:dyDescent="0.35">
      <c r="E161" s="4">
        <v>160</v>
      </c>
      <c r="F161" s="37"/>
      <c r="G161" s="37"/>
      <c r="H161" s="37"/>
      <c r="I161" s="37"/>
      <c r="J161" s="37"/>
      <c r="K161" s="5"/>
    </row>
    <row r="162" spans="5:11" ht="13" customHeight="1" x14ac:dyDescent="0.35">
      <c r="E162" s="4">
        <v>161</v>
      </c>
      <c r="F162" s="37"/>
      <c r="G162" s="37"/>
      <c r="H162" s="37"/>
      <c r="I162" s="37"/>
      <c r="J162" s="37"/>
      <c r="K162" s="5"/>
    </row>
    <row r="163" spans="5:11" ht="13" customHeight="1" x14ac:dyDescent="0.35">
      <c r="E163" s="4">
        <v>162</v>
      </c>
      <c r="F163" s="37"/>
      <c r="G163" s="37"/>
      <c r="H163" s="37"/>
      <c r="I163" s="37"/>
      <c r="J163" s="37"/>
      <c r="K163" s="5"/>
    </row>
    <row r="164" spans="5:11" ht="13" customHeight="1" x14ac:dyDescent="0.35">
      <c r="E164" s="4">
        <v>163</v>
      </c>
      <c r="F164" s="37"/>
      <c r="G164" s="37"/>
      <c r="H164" s="37"/>
      <c r="I164" s="37"/>
      <c r="J164" s="37"/>
      <c r="K164" s="5"/>
    </row>
    <row r="165" spans="5:11" ht="13" customHeight="1" x14ac:dyDescent="0.35">
      <c r="E165" s="4">
        <v>164</v>
      </c>
      <c r="F165" s="37"/>
      <c r="G165" s="37"/>
      <c r="H165" s="37"/>
      <c r="I165" s="37"/>
      <c r="J165" s="37"/>
      <c r="K165" s="5"/>
    </row>
    <row r="166" spans="5:11" ht="13" customHeight="1" x14ac:dyDescent="0.35">
      <c r="E166" s="4">
        <v>165</v>
      </c>
      <c r="F166" s="37"/>
      <c r="G166" s="37"/>
      <c r="H166" s="37"/>
      <c r="I166" s="37"/>
      <c r="J166" s="37"/>
      <c r="K166" s="5"/>
    </row>
    <row r="167" spans="5:11" ht="13" customHeight="1" x14ac:dyDescent="0.35">
      <c r="E167" s="4">
        <v>166</v>
      </c>
      <c r="F167" s="37"/>
      <c r="G167" s="37"/>
      <c r="H167" s="37"/>
      <c r="I167" s="37"/>
      <c r="J167" s="37"/>
      <c r="K167" s="5"/>
    </row>
    <row r="168" spans="5:11" ht="13" customHeight="1" x14ac:dyDescent="0.35">
      <c r="E168" s="4">
        <v>167</v>
      </c>
      <c r="F168" s="37"/>
      <c r="G168" s="37"/>
      <c r="H168" s="37"/>
      <c r="I168" s="37"/>
      <c r="J168" s="37"/>
      <c r="K168" s="5"/>
    </row>
    <row r="169" spans="5:11" ht="13" customHeight="1" x14ac:dyDescent="0.35">
      <c r="E169" s="4">
        <v>168</v>
      </c>
      <c r="F169" s="37"/>
      <c r="G169" s="37"/>
      <c r="H169" s="37"/>
      <c r="I169" s="37"/>
      <c r="J169" s="37"/>
      <c r="K169" s="5"/>
    </row>
    <row r="170" spans="5:11" ht="13" customHeight="1" x14ac:dyDescent="0.35">
      <c r="E170" s="4">
        <v>169</v>
      </c>
      <c r="F170" s="37"/>
      <c r="G170" s="37"/>
      <c r="H170" s="37"/>
      <c r="I170" s="37"/>
      <c r="J170" s="37"/>
      <c r="K170" s="5"/>
    </row>
    <row r="171" spans="5:11" ht="13" customHeight="1" x14ac:dyDescent="0.35">
      <c r="E171" s="4">
        <v>170</v>
      </c>
      <c r="F171" s="37"/>
      <c r="G171" s="37"/>
      <c r="H171" s="37"/>
      <c r="I171" s="37"/>
      <c r="J171" s="37"/>
      <c r="K171" s="5"/>
    </row>
    <row r="172" spans="5:11" ht="13" customHeight="1" x14ac:dyDescent="0.35">
      <c r="E172" s="4">
        <v>171</v>
      </c>
      <c r="F172" s="37"/>
      <c r="G172" s="37"/>
      <c r="H172" s="37"/>
      <c r="I172" s="37"/>
      <c r="J172" s="37"/>
      <c r="K172" s="5"/>
    </row>
    <row r="173" spans="5:11" ht="13" customHeight="1" x14ac:dyDescent="0.35">
      <c r="E173" s="4">
        <v>172</v>
      </c>
      <c r="F173" s="37"/>
      <c r="G173" s="37"/>
      <c r="H173" s="37"/>
      <c r="I173" s="37"/>
      <c r="J173" s="37"/>
      <c r="K173" s="5"/>
    </row>
    <row r="174" spans="5:11" ht="13" customHeight="1" x14ac:dyDescent="0.35">
      <c r="E174" s="4">
        <v>173</v>
      </c>
      <c r="F174" s="37"/>
      <c r="G174" s="37"/>
      <c r="H174" s="37"/>
      <c r="I174" s="37"/>
      <c r="J174" s="37"/>
      <c r="K174" s="5"/>
    </row>
    <row r="175" spans="5:11" ht="13" customHeight="1" x14ac:dyDescent="0.35">
      <c r="E175" s="4">
        <v>174</v>
      </c>
      <c r="F175" s="37"/>
      <c r="G175" s="37"/>
      <c r="H175" s="37"/>
      <c r="I175" s="37"/>
      <c r="J175" s="37"/>
      <c r="K175" s="5"/>
    </row>
    <row r="176" spans="5:11" ht="13" customHeight="1" x14ac:dyDescent="0.35">
      <c r="E176" s="4">
        <v>175</v>
      </c>
      <c r="F176" s="37"/>
      <c r="G176" s="37"/>
      <c r="H176" s="37"/>
      <c r="I176" s="37"/>
      <c r="J176" s="37"/>
      <c r="K176" s="5"/>
    </row>
    <row r="177" spans="5:11" ht="13" customHeight="1" x14ac:dyDescent="0.35">
      <c r="E177" s="4">
        <v>176</v>
      </c>
      <c r="F177" s="37"/>
      <c r="G177" s="37"/>
      <c r="H177" s="37"/>
      <c r="I177" s="37"/>
      <c r="J177" s="37"/>
      <c r="K177" s="5"/>
    </row>
    <row r="178" spans="5:11" ht="13" customHeight="1" x14ac:dyDescent="0.35">
      <c r="E178" s="4">
        <v>177</v>
      </c>
      <c r="F178" s="37"/>
      <c r="G178" s="37"/>
      <c r="H178" s="37"/>
      <c r="I178" s="37"/>
      <c r="J178" s="37"/>
      <c r="K178" s="5"/>
    </row>
    <row r="179" spans="5:11" ht="13" customHeight="1" x14ac:dyDescent="0.35">
      <c r="E179" s="4">
        <v>178</v>
      </c>
      <c r="F179" s="37"/>
      <c r="G179" s="37"/>
      <c r="H179" s="37"/>
      <c r="I179" s="37"/>
      <c r="J179" s="37"/>
      <c r="K179" s="5"/>
    </row>
    <row r="180" spans="5:11" ht="13" customHeight="1" x14ac:dyDescent="0.35">
      <c r="E180" s="4">
        <v>179</v>
      </c>
      <c r="F180" s="37"/>
      <c r="G180" s="37"/>
      <c r="H180" s="37"/>
      <c r="I180" s="37"/>
      <c r="J180" s="37"/>
      <c r="K180" s="5"/>
    </row>
    <row r="181" spans="5:11" ht="13" customHeight="1" x14ac:dyDescent="0.35">
      <c r="E181" s="4">
        <v>180</v>
      </c>
      <c r="F181" s="37"/>
      <c r="G181" s="37"/>
      <c r="H181" s="37"/>
      <c r="I181" s="37"/>
      <c r="J181" s="37"/>
      <c r="K181" s="5"/>
    </row>
    <row r="182" spans="5:11" ht="13" customHeight="1" x14ac:dyDescent="0.35">
      <c r="E182" s="4">
        <v>181</v>
      </c>
      <c r="F182" s="37"/>
      <c r="G182" s="37"/>
      <c r="H182" s="37"/>
      <c r="I182" s="37"/>
      <c r="J182" s="37"/>
      <c r="K182" s="5"/>
    </row>
    <row r="183" spans="5:11" ht="13" customHeight="1" x14ac:dyDescent="0.35">
      <c r="E183" s="4">
        <v>182</v>
      </c>
      <c r="F183" s="37"/>
      <c r="G183" s="37"/>
      <c r="H183" s="37"/>
      <c r="I183" s="37"/>
      <c r="J183" s="37"/>
      <c r="K183" s="5"/>
    </row>
    <row r="184" spans="5:11" ht="13" customHeight="1" x14ac:dyDescent="0.35">
      <c r="E184" s="4">
        <v>183</v>
      </c>
      <c r="F184" s="37"/>
      <c r="G184" s="37"/>
      <c r="H184" s="37"/>
      <c r="I184" s="37"/>
      <c r="J184" s="37"/>
      <c r="K184" s="5"/>
    </row>
    <row r="185" spans="5:11" ht="13" customHeight="1" x14ac:dyDescent="0.35">
      <c r="E185" s="4">
        <v>184</v>
      </c>
      <c r="F185" s="37"/>
      <c r="G185" s="37"/>
      <c r="H185" s="37"/>
      <c r="I185" s="37"/>
      <c r="J185" s="37"/>
      <c r="K185" s="5"/>
    </row>
    <row r="186" spans="5:11" ht="13" customHeight="1" x14ac:dyDescent="0.35">
      <c r="E186" s="4">
        <v>185</v>
      </c>
      <c r="F186" s="37"/>
      <c r="G186" s="37"/>
      <c r="H186" s="37"/>
      <c r="I186" s="37"/>
      <c r="J186" s="37"/>
      <c r="K186" s="5"/>
    </row>
    <row r="187" spans="5:11" ht="13" customHeight="1" x14ac:dyDescent="0.35">
      <c r="E187" s="4">
        <v>186</v>
      </c>
      <c r="F187" s="37"/>
      <c r="G187" s="37"/>
      <c r="H187" s="37"/>
      <c r="I187" s="37"/>
      <c r="J187" s="37"/>
      <c r="K187" s="5"/>
    </row>
    <row r="188" spans="5:11" ht="13" customHeight="1" x14ac:dyDescent="0.35">
      <c r="E188" s="4">
        <v>187</v>
      </c>
      <c r="F188" s="37"/>
      <c r="G188" s="37"/>
      <c r="H188" s="37"/>
      <c r="I188" s="37"/>
      <c r="J188" s="37"/>
      <c r="K188" s="5"/>
    </row>
    <row r="189" spans="5:11" ht="13" customHeight="1" x14ac:dyDescent="0.35">
      <c r="E189" s="4">
        <v>188</v>
      </c>
      <c r="F189" s="37"/>
      <c r="G189" s="37"/>
      <c r="H189" s="37"/>
      <c r="I189" s="37"/>
      <c r="J189" s="37"/>
      <c r="K189" s="5"/>
    </row>
    <row r="190" spans="5:11" ht="13" customHeight="1" x14ac:dyDescent="0.35">
      <c r="E190" s="4">
        <v>189</v>
      </c>
      <c r="F190" s="37"/>
      <c r="G190" s="37"/>
      <c r="H190" s="37"/>
      <c r="I190" s="37"/>
      <c r="J190" s="37"/>
      <c r="K190" s="5"/>
    </row>
    <row r="191" spans="5:11" ht="13" customHeight="1" x14ac:dyDescent="0.35">
      <c r="E191" s="4">
        <v>190</v>
      </c>
      <c r="F191" s="37"/>
      <c r="G191" s="37"/>
      <c r="H191" s="37"/>
      <c r="I191" s="37"/>
      <c r="J191" s="37"/>
      <c r="K191" s="5"/>
    </row>
    <row r="192" spans="5:11" ht="13" customHeight="1" x14ac:dyDescent="0.35">
      <c r="E192" s="4">
        <v>191</v>
      </c>
      <c r="F192" s="37"/>
      <c r="G192" s="37"/>
      <c r="H192" s="37"/>
      <c r="I192" s="37"/>
      <c r="J192" s="37"/>
      <c r="K192" s="5"/>
    </row>
    <row r="193" spans="5:11" ht="13" customHeight="1" x14ac:dyDescent="0.35">
      <c r="E193" s="4">
        <v>192</v>
      </c>
      <c r="F193" s="37"/>
      <c r="G193" s="37"/>
      <c r="H193" s="37"/>
      <c r="I193" s="37"/>
      <c r="J193" s="37"/>
      <c r="K193" s="5"/>
    </row>
    <row r="194" spans="5:11" ht="13" customHeight="1" x14ac:dyDescent="0.35">
      <c r="E194" s="4">
        <v>193</v>
      </c>
      <c r="F194" s="37"/>
      <c r="G194" s="37"/>
      <c r="H194" s="37"/>
      <c r="I194" s="37"/>
      <c r="J194" s="37"/>
      <c r="K194" s="5"/>
    </row>
    <row r="195" spans="5:11" ht="13" customHeight="1" x14ac:dyDescent="0.35">
      <c r="E195" s="4">
        <v>194</v>
      </c>
      <c r="F195" s="37"/>
      <c r="G195" s="37"/>
      <c r="H195" s="37"/>
      <c r="I195" s="37"/>
      <c r="J195" s="37"/>
      <c r="K195" s="5"/>
    </row>
    <row r="196" spans="5:11" ht="13" customHeight="1" x14ac:dyDescent="0.35">
      <c r="E196" s="4">
        <v>195</v>
      </c>
      <c r="F196" s="37"/>
      <c r="G196" s="37"/>
      <c r="H196" s="37"/>
      <c r="I196" s="37"/>
      <c r="J196" s="37"/>
      <c r="K196" s="5"/>
    </row>
    <row r="197" spans="5:11" ht="13" customHeight="1" x14ac:dyDescent="0.35">
      <c r="E197" s="4">
        <v>196</v>
      </c>
      <c r="F197" s="37"/>
      <c r="G197" s="37"/>
      <c r="H197" s="37"/>
      <c r="I197" s="37"/>
      <c r="J197" s="37"/>
      <c r="K197" s="5"/>
    </row>
    <row r="198" spans="5:11" ht="13" customHeight="1" x14ac:dyDescent="0.35">
      <c r="E198" s="4">
        <v>197</v>
      </c>
      <c r="F198" s="37"/>
      <c r="G198" s="37"/>
      <c r="H198" s="37"/>
      <c r="I198" s="37"/>
      <c r="J198" s="37"/>
      <c r="K198" s="5"/>
    </row>
    <row r="199" spans="5:11" ht="13" customHeight="1" x14ac:dyDescent="0.35">
      <c r="E199" s="4">
        <v>198</v>
      </c>
      <c r="F199" s="37"/>
      <c r="G199" s="37"/>
      <c r="H199" s="37"/>
      <c r="I199" s="37"/>
      <c r="J199" s="37"/>
      <c r="K199" s="5"/>
    </row>
    <row r="200" spans="5:11" ht="13" customHeight="1" x14ac:dyDescent="0.35">
      <c r="E200" s="4">
        <v>199</v>
      </c>
      <c r="F200" s="37"/>
      <c r="G200" s="37"/>
      <c r="H200" s="37"/>
      <c r="I200" s="37"/>
      <c r="J200" s="37"/>
      <c r="K200" s="5"/>
    </row>
    <row r="201" spans="5:11" ht="13" customHeight="1" x14ac:dyDescent="0.35">
      <c r="E201" s="4">
        <v>200</v>
      </c>
      <c r="F201" s="37"/>
      <c r="G201" s="37"/>
      <c r="H201" s="37"/>
      <c r="I201" s="37"/>
      <c r="J201" s="37"/>
      <c r="K201" s="5"/>
    </row>
    <row r="202" spans="5:11" ht="13" customHeight="1" x14ac:dyDescent="0.35">
      <c r="E202" s="4">
        <v>201</v>
      </c>
      <c r="F202" s="37"/>
      <c r="G202" s="37"/>
      <c r="H202" s="37"/>
      <c r="I202" s="37"/>
      <c r="J202" s="37"/>
      <c r="K202" s="5"/>
    </row>
    <row r="203" spans="5:11" ht="13" customHeight="1" x14ac:dyDescent="0.35">
      <c r="E203" s="4">
        <v>202</v>
      </c>
      <c r="F203" s="37"/>
      <c r="G203" s="37"/>
      <c r="H203" s="37"/>
      <c r="I203" s="37"/>
      <c r="J203" s="37"/>
      <c r="K203" s="5"/>
    </row>
    <row r="204" spans="5:11" ht="13" customHeight="1" x14ac:dyDescent="0.35">
      <c r="E204" s="4">
        <v>203</v>
      </c>
      <c r="F204" s="37"/>
      <c r="G204" s="37"/>
      <c r="H204" s="37"/>
      <c r="I204" s="37"/>
      <c r="J204" s="37"/>
      <c r="K204" s="5"/>
    </row>
    <row r="205" spans="5:11" ht="13" customHeight="1" x14ac:dyDescent="0.35">
      <c r="E205" s="4">
        <v>204</v>
      </c>
      <c r="F205" s="37"/>
      <c r="G205" s="37"/>
      <c r="H205" s="37"/>
      <c r="I205" s="37"/>
      <c r="J205" s="37"/>
      <c r="K205" s="5"/>
    </row>
    <row r="206" spans="5:11" ht="13" customHeight="1" x14ac:dyDescent="0.35">
      <c r="E206" s="4">
        <v>205</v>
      </c>
      <c r="F206" s="37"/>
      <c r="G206" s="37"/>
      <c r="H206" s="37"/>
      <c r="I206" s="37"/>
      <c r="J206" s="37"/>
      <c r="K206" s="5"/>
    </row>
    <row r="207" spans="5:11" ht="13" customHeight="1" x14ac:dyDescent="0.35">
      <c r="E207" s="4">
        <v>206</v>
      </c>
      <c r="F207" s="37"/>
      <c r="G207" s="37"/>
      <c r="H207" s="37"/>
      <c r="I207" s="37"/>
      <c r="J207" s="37"/>
      <c r="K207" s="5"/>
    </row>
    <row r="208" spans="5:11" ht="13" customHeight="1" x14ac:dyDescent="0.35">
      <c r="E208" s="4">
        <v>207</v>
      </c>
      <c r="F208" s="37"/>
      <c r="G208" s="37"/>
      <c r="H208" s="37"/>
      <c r="I208" s="37"/>
      <c r="J208" s="37"/>
      <c r="K208" s="5"/>
    </row>
    <row r="209" spans="5:11" ht="13" customHeight="1" x14ac:dyDescent="0.35">
      <c r="E209" s="4">
        <v>208</v>
      </c>
      <c r="F209" s="37"/>
      <c r="G209" s="37"/>
      <c r="H209" s="37"/>
      <c r="I209" s="37"/>
      <c r="J209" s="37"/>
      <c r="K209" s="5"/>
    </row>
    <row r="210" spans="5:11" ht="13" customHeight="1" x14ac:dyDescent="0.35">
      <c r="E210" s="4">
        <v>209</v>
      </c>
      <c r="F210" s="37"/>
      <c r="G210" s="37"/>
      <c r="H210" s="37"/>
      <c r="I210" s="37"/>
      <c r="J210" s="37"/>
      <c r="K210" s="5"/>
    </row>
    <row r="211" spans="5:11" ht="13" customHeight="1" x14ac:dyDescent="0.35">
      <c r="E211" s="4">
        <v>210</v>
      </c>
      <c r="F211" s="37"/>
      <c r="G211" s="37"/>
      <c r="H211" s="37"/>
      <c r="I211" s="37"/>
      <c r="J211" s="37"/>
      <c r="K211" s="5"/>
    </row>
    <row r="212" spans="5:11" ht="13" customHeight="1" x14ac:dyDescent="0.35">
      <c r="E212" s="4">
        <v>211</v>
      </c>
      <c r="F212" s="37"/>
      <c r="G212" s="37"/>
      <c r="H212" s="37"/>
      <c r="I212" s="37"/>
      <c r="J212" s="37"/>
      <c r="K212" s="5"/>
    </row>
    <row r="213" spans="5:11" ht="13" customHeight="1" x14ac:dyDescent="0.35">
      <c r="E213" s="4">
        <v>212</v>
      </c>
      <c r="F213" s="37"/>
      <c r="G213" s="37"/>
      <c r="H213" s="37"/>
      <c r="I213" s="37"/>
      <c r="J213" s="37"/>
      <c r="K213" s="5"/>
    </row>
    <row r="214" spans="5:11" ht="13" customHeight="1" x14ac:dyDescent="0.35">
      <c r="E214" s="4">
        <v>213</v>
      </c>
      <c r="F214" s="37"/>
      <c r="G214" s="37"/>
      <c r="H214" s="37"/>
      <c r="I214" s="37"/>
      <c r="J214" s="37"/>
      <c r="K214" s="5"/>
    </row>
    <row r="215" spans="5:11" ht="13" customHeight="1" x14ac:dyDescent="0.35">
      <c r="E215" s="4">
        <v>214</v>
      </c>
      <c r="F215" s="37"/>
      <c r="G215" s="37"/>
      <c r="H215" s="37"/>
      <c r="I215" s="37"/>
      <c r="J215" s="37"/>
      <c r="K215" s="5"/>
    </row>
    <row r="216" spans="5:11" ht="13" customHeight="1" x14ac:dyDescent="0.35">
      <c r="E216" s="4">
        <v>215</v>
      </c>
      <c r="F216" s="37"/>
      <c r="G216" s="37"/>
      <c r="H216" s="37"/>
      <c r="I216" s="37"/>
      <c r="J216" s="37"/>
      <c r="K216" s="5"/>
    </row>
    <row r="217" spans="5:11" ht="13" customHeight="1" x14ac:dyDescent="0.35">
      <c r="E217" s="4">
        <v>216</v>
      </c>
      <c r="F217" s="37"/>
      <c r="G217" s="37"/>
      <c r="H217" s="37"/>
      <c r="I217" s="37"/>
      <c r="J217" s="37"/>
      <c r="K217" s="5"/>
    </row>
    <row r="218" spans="5:11" ht="13" customHeight="1" x14ac:dyDescent="0.35">
      <c r="E218" s="4">
        <v>217</v>
      </c>
      <c r="F218" s="37"/>
      <c r="G218" s="37"/>
      <c r="H218" s="37"/>
      <c r="I218" s="37"/>
      <c r="J218" s="37"/>
      <c r="K218" s="5"/>
    </row>
    <row r="219" spans="5:11" ht="13" customHeight="1" x14ac:dyDescent="0.35">
      <c r="E219" s="4">
        <v>218</v>
      </c>
      <c r="F219" s="37"/>
      <c r="G219" s="37"/>
      <c r="H219" s="37"/>
      <c r="I219" s="37"/>
      <c r="J219" s="37"/>
      <c r="K219" s="5"/>
    </row>
    <row r="220" spans="5:11" ht="13" customHeight="1" x14ac:dyDescent="0.35">
      <c r="E220" s="4">
        <v>219</v>
      </c>
      <c r="F220" s="37"/>
      <c r="G220" s="37"/>
      <c r="H220" s="37"/>
      <c r="I220" s="37"/>
      <c r="J220" s="37"/>
      <c r="K220" s="5"/>
    </row>
    <row r="221" spans="5:11" ht="13" customHeight="1" x14ac:dyDescent="0.35">
      <c r="E221" s="4">
        <v>220</v>
      </c>
      <c r="F221" s="37"/>
      <c r="G221" s="37"/>
      <c r="H221" s="37"/>
      <c r="I221" s="37"/>
      <c r="J221" s="37"/>
      <c r="K221" s="5"/>
    </row>
    <row r="222" spans="5:11" ht="13" customHeight="1" x14ac:dyDescent="0.35">
      <c r="E222" s="4">
        <v>221</v>
      </c>
      <c r="F222" s="37"/>
      <c r="G222" s="37"/>
      <c r="H222" s="37"/>
      <c r="I222" s="37"/>
      <c r="J222" s="37"/>
      <c r="K222" s="5"/>
    </row>
    <row r="223" spans="5:11" ht="13" customHeight="1" x14ac:dyDescent="0.35">
      <c r="E223" s="4">
        <v>222</v>
      </c>
      <c r="F223" s="37"/>
      <c r="G223" s="37"/>
      <c r="H223" s="37"/>
      <c r="I223" s="37"/>
      <c r="J223" s="37"/>
      <c r="K223" s="5"/>
    </row>
    <row r="224" spans="5:11" ht="13" customHeight="1" x14ac:dyDescent="0.35">
      <c r="E224" s="4">
        <v>223</v>
      </c>
      <c r="F224" s="37"/>
      <c r="G224" s="37"/>
      <c r="H224" s="37"/>
      <c r="I224" s="37"/>
      <c r="J224" s="37"/>
      <c r="K224" s="5"/>
    </row>
    <row r="225" spans="5:11" ht="13" customHeight="1" x14ac:dyDescent="0.35">
      <c r="E225" s="4">
        <v>224</v>
      </c>
      <c r="F225" s="37"/>
      <c r="G225" s="37"/>
      <c r="H225" s="37"/>
      <c r="I225" s="37"/>
      <c r="J225" s="37"/>
      <c r="K225" s="5"/>
    </row>
    <row r="226" spans="5:11" ht="13" customHeight="1" x14ac:dyDescent="0.35">
      <c r="E226" s="4">
        <v>225</v>
      </c>
      <c r="F226" s="37"/>
      <c r="G226" s="37"/>
      <c r="H226" s="37"/>
      <c r="I226" s="37"/>
      <c r="J226" s="37"/>
      <c r="K226" s="5"/>
    </row>
    <row r="227" spans="5:11" ht="13" customHeight="1" x14ac:dyDescent="0.35">
      <c r="E227" s="4">
        <v>226</v>
      </c>
      <c r="F227" s="37"/>
      <c r="G227" s="37"/>
      <c r="H227" s="37"/>
      <c r="I227" s="37"/>
      <c r="J227" s="37"/>
      <c r="K227" s="5"/>
    </row>
    <row r="228" spans="5:11" ht="13" customHeight="1" x14ac:dyDescent="0.35">
      <c r="E228" s="4">
        <v>227</v>
      </c>
      <c r="F228" s="37"/>
      <c r="G228" s="37"/>
      <c r="H228" s="37"/>
      <c r="I228" s="37"/>
      <c r="J228" s="37"/>
      <c r="K228" s="5"/>
    </row>
    <row r="229" spans="5:11" ht="13" customHeight="1" x14ac:dyDescent="0.35">
      <c r="E229" s="4">
        <v>228</v>
      </c>
      <c r="F229" s="37"/>
      <c r="G229" s="37"/>
      <c r="H229" s="37"/>
      <c r="I229" s="37"/>
      <c r="J229" s="37"/>
      <c r="K229" s="5"/>
    </row>
    <row r="230" spans="5:11" ht="13" customHeight="1" x14ac:dyDescent="0.35">
      <c r="E230" s="4">
        <v>229</v>
      </c>
      <c r="F230" s="37"/>
      <c r="G230" s="37"/>
      <c r="H230" s="37"/>
      <c r="I230" s="37"/>
      <c r="J230" s="37"/>
      <c r="K230" s="5"/>
    </row>
    <row r="231" spans="5:11" ht="13" customHeight="1" x14ac:dyDescent="0.35">
      <c r="E231" s="4">
        <v>230</v>
      </c>
      <c r="F231" s="37"/>
      <c r="G231" s="37"/>
      <c r="H231" s="37"/>
      <c r="I231" s="37"/>
      <c r="J231" s="37"/>
      <c r="K231" s="5"/>
    </row>
    <row r="232" spans="5:11" ht="13" customHeight="1" x14ac:dyDescent="0.35">
      <c r="E232" s="4">
        <v>231</v>
      </c>
      <c r="F232" s="37"/>
      <c r="G232" s="37"/>
      <c r="H232" s="37"/>
      <c r="I232" s="37"/>
      <c r="J232" s="37"/>
      <c r="K232" s="5"/>
    </row>
    <row r="233" spans="5:11" ht="13" customHeight="1" x14ac:dyDescent="0.35">
      <c r="E233" s="4">
        <v>232</v>
      </c>
      <c r="F233" s="37"/>
      <c r="G233" s="37"/>
      <c r="H233" s="37"/>
      <c r="I233" s="37"/>
      <c r="J233" s="37"/>
      <c r="K233" s="5"/>
    </row>
    <row r="234" spans="5:11" ht="13" customHeight="1" x14ac:dyDescent="0.35">
      <c r="E234" s="4">
        <v>233</v>
      </c>
      <c r="F234" s="37"/>
      <c r="G234" s="37"/>
      <c r="H234" s="37"/>
      <c r="I234" s="37"/>
      <c r="J234" s="37"/>
      <c r="K234" s="5"/>
    </row>
    <row r="235" spans="5:11" ht="13" customHeight="1" x14ac:dyDescent="0.35">
      <c r="E235" s="4">
        <v>234</v>
      </c>
      <c r="F235" s="37"/>
      <c r="G235" s="37"/>
      <c r="H235" s="37"/>
      <c r="I235" s="37"/>
      <c r="J235" s="37"/>
      <c r="K235" s="5"/>
    </row>
    <row r="236" spans="5:11" ht="13" customHeight="1" x14ac:dyDescent="0.35">
      <c r="E236" s="4">
        <v>235</v>
      </c>
      <c r="F236" s="37"/>
      <c r="G236" s="37"/>
      <c r="H236" s="37"/>
      <c r="I236" s="37"/>
      <c r="J236" s="37"/>
      <c r="K236" s="5"/>
    </row>
    <row r="237" spans="5:11" ht="13" customHeight="1" x14ac:dyDescent="0.35">
      <c r="E237" s="4">
        <v>236</v>
      </c>
      <c r="F237" s="37"/>
      <c r="G237" s="37"/>
      <c r="H237" s="37"/>
      <c r="I237" s="37"/>
      <c r="J237" s="37"/>
      <c r="K237" s="5"/>
    </row>
    <row r="238" spans="5:11" ht="13" customHeight="1" x14ac:dyDescent="0.35">
      <c r="E238" s="4">
        <v>237</v>
      </c>
      <c r="F238" s="37"/>
      <c r="G238" s="37"/>
      <c r="H238" s="37"/>
      <c r="I238" s="37"/>
      <c r="J238" s="37"/>
      <c r="K238" s="5"/>
    </row>
    <row r="239" spans="5:11" ht="13" customHeight="1" x14ac:dyDescent="0.35">
      <c r="E239" s="4">
        <v>238</v>
      </c>
      <c r="F239" s="37"/>
      <c r="G239" s="37"/>
      <c r="H239" s="37"/>
      <c r="I239" s="37"/>
      <c r="J239" s="37"/>
      <c r="K239" s="5"/>
    </row>
    <row r="240" spans="5:11" ht="13" customHeight="1" x14ac:dyDescent="0.35">
      <c r="E240" s="4">
        <v>239</v>
      </c>
      <c r="F240" s="37"/>
      <c r="G240" s="37"/>
      <c r="H240" s="37"/>
      <c r="I240" s="37"/>
      <c r="J240" s="37"/>
      <c r="K240" s="5"/>
    </row>
    <row r="241" spans="5:11" ht="13" customHeight="1" x14ac:dyDescent="0.35">
      <c r="E241" s="4">
        <v>240</v>
      </c>
      <c r="F241" s="37"/>
      <c r="G241" s="37"/>
      <c r="H241" s="37"/>
      <c r="I241" s="37"/>
      <c r="J241" s="37"/>
      <c r="K241" s="5"/>
    </row>
    <row r="242" spans="5:11" ht="13" customHeight="1" x14ac:dyDescent="0.35">
      <c r="E242" s="4">
        <v>241</v>
      </c>
      <c r="F242" s="37"/>
      <c r="G242" s="37"/>
      <c r="H242" s="37"/>
      <c r="I242" s="37"/>
      <c r="J242" s="37"/>
      <c r="K242" s="5"/>
    </row>
    <row r="243" spans="5:11" ht="13" customHeight="1" x14ac:dyDescent="0.35">
      <c r="E243" s="4">
        <v>242</v>
      </c>
      <c r="F243" s="37"/>
      <c r="G243" s="37"/>
      <c r="H243" s="37"/>
      <c r="I243" s="37"/>
      <c r="J243" s="37"/>
      <c r="K243" s="5"/>
    </row>
    <row r="244" spans="5:11" ht="13" customHeight="1" x14ac:dyDescent="0.35">
      <c r="E244" s="4">
        <v>243</v>
      </c>
      <c r="F244" s="37"/>
      <c r="G244" s="37"/>
      <c r="H244" s="37"/>
      <c r="I244" s="37"/>
      <c r="J244" s="37"/>
      <c r="K244" s="5"/>
    </row>
    <row r="245" spans="5:11" ht="13" customHeight="1" x14ac:dyDescent="0.35">
      <c r="E245" s="4">
        <v>244</v>
      </c>
      <c r="F245" s="37"/>
      <c r="G245" s="37"/>
      <c r="H245" s="37"/>
      <c r="I245" s="37"/>
      <c r="J245" s="37"/>
      <c r="K245" s="5"/>
    </row>
    <row r="246" spans="5:11" ht="13" customHeight="1" x14ac:dyDescent="0.35">
      <c r="E246" s="4">
        <v>245</v>
      </c>
      <c r="F246" s="37"/>
      <c r="G246" s="37"/>
      <c r="H246" s="37"/>
      <c r="I246" s="37"/>
      <c r="J246" s="37"/>
      <c r="K246" s="5"/>
    </row>
    <row r="247" spans="5:11" ht="13" customHeight="1" x14ac:dyDescent="0.35">
      <c r="E247" s="4">
        <v>246</v>
      </c>
      <c r="F247" s="37"/>
      <c r="G247" s="37"/>
      <c r="H247" s="37"/>
      <c r="I247" s="37"/>
      <c r="J247" s="37"/>
      <c r="K247" s="5"/>
    </row>
    <row r="248" spans="5:11" ht="13" customHeight="1" x14ac:dyDescent="0.35">
      <c r="E248" s="4">
        <v>247</v>
      </c>
      <c r="F248" s="37"/>
      <c r="G248" s="37"/>
      <c r="H248" s="37"/>
      <c r="I248" s="37"/>
      <c r="J248" s="37"/>
      <c r="K248" s="5"/>
    </row>
    <row r="249" spans="5:11" ht="13" customHeight="1" x14ac:dyDescent="0.35">
      <c r="E249" s="4">
        <v>248</v>
      </c>
      <c r="F249" s="37"/>
      <c r="G249" s="37"/>
      <c r="H249" s="37"/>
      <c r="I249" s="37"/>
      <c r="J249" s="37"/>
      <c r="K249" s="5"/>
    </row>
    <row r="250" spans="5:11" ht="13" customHeight="1" x14ac:dyDescent="0.35">
      <c r="E250" s="4">
        <v>249</v>
      </c>
      <c r="F250" s="37"/>
      <c r="G250" s="37"/>
      <c r="H250" s="37"/>
      <c r="I250" s="37"/>
      <c r="J250" s="37"/>
      <c r="K250" s="5"/>
    </row>
    <row r="251" spans="5:11" ht="13" customHeight="1" x14ac:dyDescent="0.35">
      <c r="E251" s="4">
        <v>250</v>
      </c>
      <c r="F251" s="37"/>
      <c r="G251" s="37"/>
      <c r="H251" s="37"/>
      <c r="I251" s="37"/>
      <c r="J251" s="37"/>
      <c r="K251" s="5"/>
    </row>
    <row r="252" spans="5:11" ht="13" customHeight="1" x14ac:dyDescent="0.35">
      <c r="E252" s="4">
        <v>251</v>
      </c>
      <c r="F252" s="37"/>
      <c r="G252" s="37"/>
      <c r="H252" s="37"/>
      <c r="I252" s="37"/>
      <c r="J252" s="37"/>
      <c r="K252" s="5"/>
    </row>
    <row r="253" spans="5:11" ht="13" customHeight="1" x14ac:dyDescent="0.35">
      <c r="E253" s="4">
        <v>252</v>
      </c>
      <c r="F253" s="37"/>
      <c r="G253" s="37"/>
      <c r="H253" s="37"/>
      <c r="I253" s="37"/>
      <c r="J253" s="37"/>
      <c r="K253" s="5"/>
    </row>
    <row r="254" spans="5:11" ht="13" customHeight="1" x14ac:dyDescent="0.35">
      <c r="E254" s="4">
        <v>253</v>
      </c>
      <c r="F254" s="37"/>
      <c r="G254" s="37"/>
      <c r="H254" s="37"/>
      <c r="I254" s="37"/>
      <c r="J254" s="37"/>
      <c r="K254" s="5"/>
    </row>
    <row r="255" spans="5:11" ht="13" customHeight="1" x14ac:dyDescent="0.35">
      <c r="E255" s="4">
        <v>254</v>
      </c>
      <c r="F255" s="37"/>
      <c r="G255" s="37"/>
      <c r="H255" s="37"/>
      <c r="I255" s="37"/>
      <c r="J255" s="37"/>
      <c r="K255" s="5"/>
    </row>
    <row r="256" spans="5:11" ht="13" customHeight="1" x14ac:dyDescent="0.35">
      <c r="E256" s="4">
        <v>255</v>
      </c>
      <c r="F256" s="37"/>
      <c r="G256" s="37"/>
      <c r="H256" s="37"/>
      <c r="I256" s="37"/>
      <c r="J256" s="37"/>
      <c r="K256" s="5"/>
    </row>
    <row r="257" spans="5:11" ht="13" customHeight="1" x14ac:dyDescent="0.35">
      <c r="E257" s="4">
        <v>256</v>
      </c>
      <c r="F257" s="37"/>
      <c r="G257" s="37"/>
      <c r="H257" s="37"/>
      <c r="I257" s="37"/>
      <c r="J257" s="37"/>
      <c r="K257" s="5"/>
    </row>
    <row r="258" spans="5:11" ht="13" customHeight="1" x14ac:dyDescent="0.35">
      <c r="E258" s="4">
        <v>257</v>
      </c>
      <c r="F258" s="37"/>
      <c r="G258" s="37"/>
      <c r="H258" s="37"/>
      <c r="I258" s="37"/>
      <c r="J258" s="37"/>
      <c r="K258" s="5"/>
    </row>
    <row r="259" spans="5:11" ht="13" customHeight="1" x14ac:dyDescent="0.35">
      <c r="E259" s="4">
        <v>258</v>
      </c>
      <c r="F259" s="37"/>
      <c r="G259" s="37"/>
      <c r="H259" s="37"/>
      <c r="I259" s="37"/>
      <c r="J259" s="37"/>
      <c r="K259" s="5"/>
    </row>
    <row r="260" spans="5:11" ht="13" customHeight="1" x14ac:dyDescent="0.35">
      <c r="E260" s="4">
        <v>259</v>
      </c>
      <c r="F260" s="37"/>
      <c r="G260" s="37"/>
      <c r="H260" s="37"/>
      <c r="I260" s="37"/>
      <c r="J260" s="37"/>
      <c r="K260" s="5"/>
    </row>
    <row r="261" spans="5:11" ht="13" customHeight="1" x14ac:dyDescent="0.35">
      <c r="E261" s="4">
        <v>260</v>
      </c>
      <c r="F261" s="37"/>
      <c r="G261" s="37"/>
      <c r="H261" s="37"/>
      <c r="I261" s="37"/>
      <c r="J261" s="37"/>
      <c r="K261" s="5"/>
    </row>
    <row r="262" spans="5:11" ht="13" customHeight="1" x14ac:dyDescent="0.35">
      <c r="E262" s="4">
        <v>261</v>
      </c>
      <c r="F262" s="37"/>
      <c r="G262" s="37"/>
      <c r="H262" s="37"/>
      <c r="I262" s="37"/>
      <c r="J262" s="37"/>
      <c r="K262" s="5"/>
    </row>
    <row r="263" spans="5:11" ht="13" customHeight="1" x14ac:dyDescent="0.35">
      <c r="E263" s="4">
        <v>262</v>
      </c>
      <c r="F263" s="37"/>
      <c r="G263" s="37"/>
      <c r="H263" s="37"/>
      <c r="I263" s="37"/>
      <c r="J263" s="37"/>
      <c r="K263" s="5"/>
    </row>
    <row r="264" spans="5:11" ht="13" customHeight="1" x14ac:dyDescent="0.35">
      <c r="E264" s="4">
        <v>263</v>
      </c>
      <c r="F264" s="37"/>
      <c r="G264" s="37"/>
      <c r="H264" s="37"/>
      <c r="I264" s="37"/>
      <c r="J264" s="37"/>
      <c r="K264" s="5"/>
    </row>
    <row r="265" spans="5:11" ht="13" customHeight="1" x14ac:dyDescent="0.35">
      <c r="E265" s="4">
        <v>264</v>
      </c>
      <c r="F265" s="37"/>
      <c r="G265" s="37"/>
      <c r="H265" s="37"/>
      <c r="I265" s="37"/>
      <c r="J265" s="37"/>
      <c r="K265" s="5"/>
    </row>
    <row r="266" spans="5:11" ht="13" customHeight="1" x14ac:dyDescent="0.35">
      <c r="E266" s="4">
        <v>265</v>
      </c>
      <c r="F266" s="37"/>
      <c r="G266" s="37"/>
      <c r="H266" s="37"/>
      <c r="I266" s="37"/>
      <c r="J266" s="37"/>
      <c r="K266" s="5"/>
    </row>
    <row r="267" spans="5:11" ht="13" customHeight="1" x14ac:dyDescent="0.35">
      <c r="E267" s="4">
        <v>266</v>
      </c>
      <c r="F267" s="37"/>
      <c r="G267" s="37"/>
      <c r="H267" s="37"/>
      <c r="I267" s="37"/>
      <c r="J267" s="37"/>
      <c r="K267" s="5"/>
    </row>
    <row r="268" spans="5:11" ht="13" customHeight="1" x14ac:dyDescent="0.35">
      <c r="E268" s="4">
        <v>267</v>
      </c>
      <c r="F268" s="37"/>
      <c r="G268" s="37"/>
      <c r="H268" s="37"/>
      <c r="I268" s="37"/>
      <c r="J268" s="37"/>
      <c r="K268" s="5"/>
    </row>
    <row r="269" spans="5:11" ht="13" customHeight="1" x14ac:dyDescent="0.35">
      <c r="E269" s="4">
        <v>268</v>
      </c>
      <c r="F269" s="37"/>
      <c r="G269" s="37"/>
      <c r="H269" s="37"/>
      <c r="I269" s="37"/>
      <c r="J269" s="37"/>
      <c r="K269" s="5"/>
    </row>
    <row r="270" spans="5:11" ht="13" customHeight="1" x14ac:dyDescent="0.35">
      <c r="E270" s="4">
        <v>269</v>
      </c>
      <c r="F270" s="37"/>
      <c r="G270" s="37"/>
      <c r="H270" s="37"/>
      <c r="I270" s="37"/>
      <c r="J270" s="37"/>
      <c r="K270" s="5"/>
    </row>
    <row r="271" spans="5:11" ht="13" customHeight="1" x14ac:dyDescent="0.35">
      <c r="E271" s="4">
        <v>270</v>
      </c>
      <c r="F271" s="37"/>
      <c r="G271" s="37"/>
      <c r="H271" s="37"/>
      <c r="I271" s="37"/>
      <c r="J271" s="37"/>
      <c r="K271" s="5"/>
    </row>
    <row r="272" spans="5:11" ht="13" customHeight="1" x14ac:dyDescent="0.35">
      <c r="E272" s="4">
        <v>271</v>
      </c>
      <c r="F272" s="37"/>
      <c r="G272" s="37"/>
      <c r="H272" s="37"/>
      <c r="I272" s="37"/>
      <c r="J272" s="37"/>
      <c r="K272" s="5"/>
    </row>
    <row r="273" spans="5:11" ht="13" customHeight="1" x14ac:dyDescent="0.35">
      <c r="E273" s="4">
        <v>272</v>
      </c>
      <c r="F273" s="37"/>
      <c r="G273" s="37"/>
      <c r="H273" s="37"/>
      <c r="I273" s="37"/>
      <c r="J273" s="37"/>
      <c r="K273" s="5"/>
    </row>
    <row r="274" spans="5:11" ht="13" customHeight="1" x14ac:dyDescent="0.35">
      <c r="E274" s="4">
        <v>273</v>
      </c>
      <c r="F274" s="37"/>
      <c r="G274" s="37"/>
      <c r="H274" s="37"/>
      <c r="I274" s="37"/>
      <c r="J274" s="37"/>
      <c r="K274" s="5"/>
    </row>
    <row r="275" spans="5:11" ht="13" customHeight="1" x14ac:dyDescent="0.35">
      <c r="E275" s="4">
        <v>274</v>
      </c>
      <c r="F275" s="37"/>
      <c r="G275" s="37"/>
      <c r="H275" s="37"/>
      <c r="I275" s="37"/>
      <c r="J275" s="37"/>
      <c r="K275" s="5"/>
    </row>
    <row r="276" spans="5:11" ht="13" customHeight="1" x14ac:dyDescent="0.35">
      <c r="E276" s="4">
        <v>275</v>
      </c>
      <c r="F276" s="37"/>
      <c r="G276" s="37"/>
      <c r="H276" s="37"/>
      <c r="I276" s="37"/>
      <c r="J276" s="37"/>
      <c r="K276" s="5"/>
    </row>
    <row r="277" spans="5:11" ht="13" customHeight="1" x14ac:dyDescent="0.35">
      <c r="E277" s="4">
        <v>276</v>
      </c>
      <c r="F277" s="37"/>
      <c r="G277" s="37"/>
      <c r="H277" s="37"/>
      <c r="I277" s="37"/>
      <c r="J277" s="37"/>
      <c r="K277" s="5"/>
    </row>
    <row r="278" spans="5:11" ht="13" customHeight="1" x14ac:dyDescent="0.35">
      <c r="E278" s="4">
        <v>277</v>
      </c>
      <c r="F278" s="37"/>
      <c r="G278" s="37"/>
      <c r="H278" s="37"/>
      <c r="I278" s="37"/>
      <c r="J278" s="37"/>
      <c r="K278" s="5"/>
    </row>
    <row r="279" spans="5:11" ht="13" customHeight="1" x14ac:dyDescent="0.35">
      <c r="E279" s="4">
        <v>278</v>
      </c>
      <c r="F279" s="37"/>
      <c r="G279" s="37"/>
      <c r="H279" s="37"/>
      <c r="I279" s="37"/>
      <c r="J279" s="37"/>
      <c r="K279" s="5"/>
    </row>
    <row r="280" spans="5:11" ht="13" customHeight="1" x14ac:dyDescent="0.35">
      <c r="E280" s="4">
        <v>279</v>
      </c>
      <c r="F280" s="37"/>
      <c r="G280" s="37"/>
      <c r="H280" s="37"/>
      <c r="I280" s="37"/>
      <c r="J280" s="37"/>
      <c r="K280" s="5"/>
    </row>
    <row r="281" spans="5:11" ht="13" customHeight="1" x14ac:dyDescent="0.35">
      <c r="E281" s="4">
        <v>280</v>
      </c>
      <c r="F281" s="37"/>
      <c r="G281" s="37"/>
      <c r="H281" s="37"/>
      <c r="I281" s="37"/>
      <c r="J281" s="37"/>
      <c r="K281" s="5"/>
    </row>
    <row r="282" spans="5:11" ht="13" customHeight="1" x14ac:dyDescent="0.35">
      <c r="E282" s="4">
        <v>281</v>
      </c>
      <c r="F282" s="37"/>
      <c r="G282" s="37"/>
      <c r="H282" s="37"/>
      <c r="I282" s="37"/>
      <c r="J282" s="37"/>
      <c r="K282" s="5"/>
    </row>
    <row r="283" spans="5:11" ht="13" customHeight="1" x14ac:dyDescent="0.35">
      <c r="E283" s="4">
        <v>282</v>
      </c>
      <c r="F283" s="37"/>
      <c r="G283" s="37"/>
      <c r="H283" s="37"/>
      <c r="I283" s="37"/>
      <c r="J283" s="37"/>
      <c r="K283" s="5"/>
    </row>
    <row r="284" spans="5:11" ht="13" customHeight="1" x14ac:dyDescent="0.35">
      <c r="E284" s="4">
        <v>283</v>
      </c>
      <c r="F284" s="37"/>
      <c r="G284" s="37"/>
      <c r="H284" s="37"/>
      <c r="I284" s="37"/>
      <c r="J284" s="37"/>
      <c r="K284" s="5"/>
    </row>
    <row r="285" spans="5:11" ht="13" customHeight="1" x14ac:dyDescent="0.35">
      <c r="E285" s="4">
        <v>284</v>
      </c>
      <c r="F285" s="37"/>
      <c r="G285" s="37"/>
      <c r="H285" s="37"/>
      <c r="I285" s="37"/>
      <c r="J285" s="37"/>
      <c r="K285" s="5"/>
    </row>
    <row r="286" spans="5:11" ht="13" customHeight="1" x14ac:dyDescent="0.35">
      <c r="E286" s="4">
        <v>285</v>
      </c>
      <c r="F286" s="37"/>
      <c r="G286" s="37"/>
      <c r="H286" s="37"/>
      <c r="I286" s="37"/>
      <c r="J286" s="37"/>
      <c r="K286" s="5"/>
    </row>
    <row r="287" spans="5:11" ht="13" customHeight="1" x14ac:dyDescent="0.35">
      <c r="E287" s="4">
        <v>286</v>
      </c>
      <c r="F287" s="37"/>
      <c r="G287" s="37"/>
      <c r="H287" s="37"/>
      <c r="I287" s="37"/>
      <c r="J287" s="37"/>
      <c r="K287" s="5"/>
    </row>
    <row r="288" spans="5:11" ht="13" customHeight="1" x14ac:dyDescent="0.35">
      <c r="E288" s="4">
        <v>287</v>
      </c>
      <c r="F288" s="37"/>
      <c r="G288" s="37"/>
      <c r="H288" s="37"/>
      <c r="I288" s="37"/>
      <c r="J288" s="37"/>
      <c r="K288" s="5"/>
    </row>
    <row r="289" spans="5:11" ht="13" customHeight="1" x14ac:dyDescent="0.35">
      <c r="E289" s="4">
        <v>288</v>
      </c>
      <c r="F289" s="37"/>
      <c r="G289" s="37"/>
      <c r="H289" s="37"/>
      <c r="I289" s="37"/>
      <c r="J289" s="37"/>
      <c r="K289" s="5"/>
    </row>
    <row r="290" spans="5:11" ht="13" customHeight="1" x14ac:dyDescent="0.35">
      <c r="E290" s="4">
        <v>289</v>
      </c>
      <c r="F290" s="37"/>
      <c r="G290" s="37"/>
      <c r="H290" s="37"/>
      <c r="I290" s="37"/>
      <c r="J290" s="37"/>
      <c r="K290" s="5"/>
    </row>
    <row r="291" spans="5:11" ht="13" customHeight="1" x14ac:dyDescent="0.35">
      <c r="E291" s="4">
        <v>290</v>
      </c>
      <c r="F291" s="37"/>
      <c r="G291" s="37"/>
      <c r="H291" s="37"/>
      <c r="I291" s="37"/>
      <c r="J291" s="37"/>
      <c r="K291" s="5"/>
    </row>
    <row r="292" spans="5:11" ht="13" customHeight="1" x14ac:dyDescent="0.35">
      <c r="E292" s="4">
        <v>291</v>
      </c>
      <c r="F292" s="37"/>
      <c r="G292" s="37"/>
      <c r="H292" s="37"/>
      <c r="I292" s="37"/>
      <c r="J292" s="37"/>
      <c r="K292" s="5"/>
    </row>
    <row r="293" spans="5:11" ht="13" customHeight="1" x14ac:dyDescent="0.35">
      <c r="E293" s="4">
        <v>292</v>
      </c>
      <c r="F293" s="37"/>
      <c r="G293" s="37"/>
      <c r="H293" s="37"/>
      <c r="I293" s="37"/>
      <c r="J293" s="37"/>
      <c r="K293" s="5"/>
    </row>
    <row r="294" spans="5:11" ht="13" customHeight="1" x14ac:dyDescent="0.35">
      <c r="E294" s="4">
        <v>293</v>
      </c>
      <c r="F294" s="37"/>
      <c r="G294" s="37"/>
      <c r="H294" s="37"/>
      <c r="I294" s="37"/>
      <c r="J294" s="37"/>
      <c r="K294" s="5"/>
    </row>
    <row r="295" spans="5:11" ht="13" customHeight="1" x14ac:dyDescent="0.35">
      <c r="E295" s="4">
        <v>294</v>
      </c>
      <c r="F295" s="37"/>
      <c r="G295" s="37"/>
      <c r="H295" s="37"/>
      <c r="I295" s="37"/>
      <c r="J295" s="37"/>
      <c r="K295" s="5"/>
    </row>
    <row r="296" spans="5:11" ht="13" customHeight="1" x14ac:dyDescent="0.35">
      <c r="E296" s="4">
        <v>295</v>
      </c>
      <c r="F296" s="37"/>
      <c r="G296" s="37"/>
      <c r="H296" s="37"/>
      <c r="I296" s="37"/>
      <c r="J296" s="37"/>
      <c r="K296" s="5"/>
    </row>
    <row r="297" spans="5:11" ht="13" customHeight="1" x14ac:dyDescent="0.35">
      <c r="E297" s="4">
        <v>296</v>
      </c>
      <c r="F297" s="37"/>
      <c r="G297" s="37"/>
      <c r="H297" s="37"/>
      <c r="I297" s="37"/>
      <c r="J297" s="37"/>
      <c r="K297" s="5"/>
    </row>
    <row r="298" spans="5:11" ht="13" customHeight="1" x14ac:dyDescent="0.35">
      <c r="E298" s="4">
        <v>297</v>
      </c>
      <c r="F298" s="37"/>
      <c r="G298" s="37"/>
      <c r="H298" s="37"/>
      <c r="I298" s="37"/>
      <c r="J298" s="37"/>
      <c r="K298" s="5"/>
    </row>
    <row r="299" spans="5:11" ht="13" customHeight="1" x14ac:dyDescent="0.35">
      <c r="E299" s="4">
        <v>298</v>
      </c>
      <c r="F299" s="37"/>
      <c r="G299" s="37"/>
      <c r="H299" s="37"/>
      <c r="I299" s="37"/>
      <c r="J299" s="37"/>
      <c r="K299" s="5"/>
    </row>
    <row r="300" spans="5:11" ht="13" customHeight="1" x14ac:dyDescent="0.35">
      <c r="E300" s="4">
        <v>299</v>
      </c>
      <c r="F300" s="37"/>
      <c r="G300" s="37"/>
      <c r="H300" s="37"/>
      <c r="I300" s="37"/>
      <c r="J300" s="37"/>
      <c r="K300" s="5"/>
    </row>
    <row r="301" spans="5:11" ht="13" customHeight="1" x14ac:dyDescent="0.35">
      <c r="E301" s="4">
        <v>300</v>
      </c>
      <c r="F301" s="37"/>
      <c r="G301" s="37"/>
      <c r="H301" s="37"/>
      <c r="I301" s="37"/>
      <c r="J301" s="37"/>
      <c r="K301" s="5"/>
    </row>
    <row r="302" spans="5:11" ht="13" customHeight="1" x14ac:dyDescent="0.35">
      <c r="E302" s="4">
        <v>301</v>
      </c>
      <c r="F302" s="37"/>
      <c r="G302" s="37"/>
      <c r="H302" s="37"/>
      <c r="I302" s="37"/>
      <c r="J302" s="37"/>
      <c r="K302" s="5"/>
    </row>
    <row r="303" spans="5:11" ht="13" customHeight="1" x14ac:dyDescent="0.35">
      <c r="E303" s="4">
        <v>302</v>
      </c>
      <c r="F303" s="37"/>
      <c r="G303" s="37"/>
      <c r="H303" s="37"/>
      <c r="I303" s="37"/>
      <c r="J303" s="37"/>
      <c r="K303" s="5"/>
    </row>
    <row r="304" spans="5:11" ht="13" customHeight="1" x14ac:dyDescent="0.35">
      <c r="E304" s="4">
        <v>303</v>
      </c>
      <c r="F304" s="37"/>
      <c r="G304" s="37"/>
      <c r="H304" s="37"/>
      <c r="I304" s="37"/>
      <c r="J304" s="37"/>
      <c r="K304" s="5"/>
    </row>
    <row r="305" spans="5:11" ht="13" customHeight="1" x14ac:dyDescent="0.35">
      <c r="E305" s="4">
        <v>304</v>
      </c>
      <c r="F305" s="37"/>
      <c r="G305" s="37"/>
      <c r="H305" s="37"/>
      <c r="I305" s="37"/>
      <c r="J305" s="37"/>
      <c r="K305" s="5"/>
    </row>
    <row r="306" spans="5:11" ht="13" customHeight="1" x14ac:dyDescent="0.35">
      <c r="E306" s="4">
        <v>305</v>
      </c>
      <c r="F306" s="37"/>
      <c r="G306" s="37"/>
      <c r="H306" s="37"/>
      <c r="I306" s="37"/>
      <c r="J306" s="37"/>
      <c r="K306" s="5"/>
    </row>
    <row r="307" spans="5:11" ht="13" customHeight="1" x14ac:dyDescent="0.35">
      <c r="E307" s="4">
        <v>306</v>
      </c>
      <c r="F307" s="37"/>
      <c r="G307" s="37"/>
      <c r="H307" s="37"/>
      <c r="I307" s="37"/>
      <c r="J307" s="37"/>
      <c r="K307" s="5"/>
    </row>
    <row r="308" spans="5:11" ht="13" customHeight="1" x14ac:dyDescent="0.35">
      <c r="E308" s="4">
        <v>307</v>
      </c>
      <c r="F308" s="37"/>
      <c r="G308" s="37"/>
      <c r="H308" s="37"/>
      <c r="I308" s="37"/>
      <c r="J308" s="37"/>
      <c r="K308" s="5"/>
    </row>
    <row r="309" spans="5:11" ht="13" customHeight="1" x14ac:dyDescent="0.35">
      <c r="E309" s="4">
        <v>308</v>
      </c>
      <c r="F309" s="37"/>
      <c r="G309" s="37"/>
      <c r="H309" s="37"/>
      <c r="I309" s="37"/>
      <c r="J309" s="37"/>
      <c r="K309" s="5"/>
    </row>
    <row r="310" spans="5:11" ht="13" customHeight="1" x14ac:dyDescent="0.35">
      <c r="E310" s="4">
        <v>309</v>
      </c>
      <c r="F310" s="37"/>
      <c r="G310" s="37"/>
      <c r="H310" s="37"/>
      <c r="I310" s="37"/>
      <c r="J310" s="37"/>
      <c r="K310" s="5"/>
    </row>
    <row r="311" spans="5:11" ht="13" customHeight="1" x14ac:dyDescent="0.35">
      <c r="E311" s="4">
        <v>310</v>
      </c>
      <c r="F311" s="37"/>
      <c r="G311" s="37"/>
      <c r="H311" s="37"/>
      <c r="I311" s="37"/>
      <c r="J311" s="37"/>
      <c r="K311" s="5"/>
    </row>
    <row r="312" spans="5:11" ht="13" customHeight="1" x14ac:dyDescent="0.35">
      <c r="E312" s="4">
        <v>311</v>
      </c>
      <c r="F312" s="37"/>
      <c r="G312" s="37"/>
      <c r="H312" s="37"/>
      <c r="I312" s="37"/>
      <c r="J312" s="37"/>
      <c r="K312" s="5"/>
    </row>
    <row r="313" spans="5:11" ht="13" customHeight="1" x14ac:dyDescent="0.35">
      <c r="E313" s="4">
        <v>312</v>
      </c>
      <c r="F313" s="37"/>
      <c r="G313" s="37"/>
      <c r="H313" s="37"/>
      <c r="I313" s="37"/>
      <c r="J313" s="37"/>
      <c r="K313" s="5"/>
    </row>
    <row r="314" spans="5:11" ht="13" customHeight="1" x14ac:dyDescent="0.35">
      <c r="E314" s="4">
        <v>313</v>
      </c>
      <c r="F314" s="37"/>
      <c r="G314" s="37"/>
      <c r="H314" s="37"/>
      <c r="I314" s="37"/>
      <c r="J314" s="37"/>
      <c r="K314" s="5"/>
    </row>
    <row r="315" spans="5:11" ht="13" customHeight="1" x14ac:dyDescent="0.35">
      <c r="E315" s="4">
        <v>314</v>
      </c>
      <c r="F315" s="37"/>
      <c r="G315" s="37"/>
      <c r="H315" s="37"/>
      <c r="I315" s="37"/>
      <c r="J315" s="37"/>
      <c r="K315" s="5"/>
    </row>
    <row r="316" spans="5:11" ht="13" customHeight="1" x14ac:dyDescent="0.35">
      <c r="E316" s="4">
        <v>315</v>
      </c>
      <c r="F316" s="37"/>
      <c r="G316" s="37"/>
      <c r="H316" s="37"/>
      <c r="I316" s="37"/>
      <c r="J316" s="37"/>
      <c r="K316" s="5"/>
    </row>
    <row r="317" spans="5:11" ht="13" customHeight="1" x14ac:dyDescent="0.35">
      <c r="E317" s="4">
        <v>316</v>
      </c>
      <c r="F317" s="37"/>
      <c r="G317" s="37"/>
      <c r="H317" s="37"/>
      <c r="I317" s="37"/>
      <c r="J317" s="37"/>
      <c r="K317" s="5"/>
    </row>
    <row r="318" spans="5:11" ht="13" customHeight="1" x14ac:dyDescent="0.35">
      <c r="E318" s="4">
        <v>317</v>
      </c>
      <c r="F318" s="37"/>
      <c r="G318" s="37"/>
      <c r="H318" s="37"/>
      <c r="I318" s="37"/>
      <c r="J318" s="37"/>
      <c r="K318" s="5"/>
    </row>
    <row r="319" spans="5:11" ht="13" customHeight="1" x14ac:dyDescent="0.35">
      <c r="E319" s="4">
        <v>318</v>
      </c>
      <c r="F319" s="37"/>
      <c r="G319" s="37"/>
      <c r="H319" s="37"/>
      <c r="I319" s="37"/>
      <c r="J319" s="37"/>
      <c r="K319" s="5"/>
    </row>
    <row r="320" spans="5:11" ht="13" customHeight="1" x14ac:dyDescent="0.35">
      <c r="E320" s="4">
        <v>319</v>
      </c>
      <c r="F320" s="37"/>
      <c r="G320" s="37"/>
      <c r="H320" s="37"/>
      <c r="I320" s="37"/>
      <c r="J320" s="37"/>
      <c r="K320" s="5"/>
    </row>
    <row r="321" spans="5:11" ht="13" customHeight="1" x14ac:dyDescent="0.35">
      <c r="E321" s="4">
        <v>320</v>
      </c>
      <c r="F321" s="37"/>
      <c r="G321" s="37"/>
      <c r="H321" s="37"/>
      <c r="I321" s="37"/>
      <c r="J321" s="37"/>
      <c r="K321" s="5"/>
    </row>
    <row r="322" spans="5:11" ht="13" customHeight="1" x14ac:dyDescent="0.35">
      <c r="E322" s="4">
        <v>321</v>
      </c>
      <c r="F322" s="37"/>
      <c r="G322" s="37"/>
      <c r="H322" s="37"/>
      <c r="I322" s="37"/>
      <c r="J322" s="37"/>
      <c r="K322" s="5"/>
    </row>
    <row r="323" spans="5:11" ht="13" customHeight="1" x14ac:dyDescent="0.35">
      <c r="E323" s="4">
        <v>322</v>
      </c>
      <c r="F323" s="37"/>
      <c r="G323" s="37"/>
      <c r="H323" s="37"/>
      <c r="I323" s="37"/>
      <c r="J323" s="37"/>
      <c r="K323" s="5"/>
    </row>
    <row r="324" spans="5:11" ht="13" customHeight="1" x14ac:dyDescent="0.35">
      <c r="E324" s="4">
        <v>323</v>
      </c>
      <c r="F324" s="37"/>
      <c r="G324" s="37"/>
      <c r="H324" s="37"/>
      <c r="I324" s="37"/>
      <c r="J324" s="37"/>
      <c r="K324" s="5"/>
    </row>
    <row r="325" spans="5:11" ht="13" customHeight="1" x14ac:dyDescent="0.35">
      <c r="E325" s="4">
        <v>324</v>
      </c>
      <c r="F325" s="37"/>
      <c r="G325" s="37"/>
      <c r="H325" s="37"/>
      <c r="I325" s="37"/>
      <c r="J325" s="37"/>
      <c r="K325" s="5"/>
    </row>
    <row r="326" spans="5:11" ht="13" customHeight="1" x14ac:dyDescent="0.35">
      <c r="E326" s="4">
        <v>325</v>
      </c>
      <c r="F326" s="37"/>
      <c r="G326" s="37"/>
      <c r="H326" s="37"/>
      <c r="I326" s="37"/>
      <c r="J326" s="37"/>
      <c r="K326" s="5"/>
    </row>
    <row r="327" spans="5:11" ht="13" customHeight="1" x14ac:dyDescent="0.35">
      <c r="E327" s="4">
        <v>326</v>
      </c>
      <c r="F327" s="37"/>
      <c r="G327" s="37"/>
      <c r="H327" s="37"/>
      <c r="I327" s="37"/>
      <c r="J327" s="37"/>
      <c r="K327" s="5"/>
    </row>
    <row r="328" spans="5:11" ht="13" customHeight="1" x14ac:dyDescent="0.35">
      <c r="E328" s="4">
        <v>327</v>
      </c>
      <c r="F328" s="37"/>
      <c r="G328" s="37"/>
      <c r="H328" s="37"/>
      <c r="I328" s="37"/>
      <c r="J328" s="37"/>
      <c r="K328" s="5"/>
    </row>
    <row r="329" spans="5:11" ht="13" customHeight="1" x14ac:dyDescent="0.35">
      <c r="E329" s="4">
        <v>328</v>
      </c>
      <c r="F329" s="37"/>
      <c r="G329" s="37"/>
      <c r="H329" s="37"/>
      <c r="I329" s="37"/>
      <c r="J329" s="37"/>
      <c r="K329" s="5"/>
    </row>
    <row r="330" spans="5:11" ht="13" customHeight="1" x14ac:dyDescent="0.35">
      <c r="E330" s="4">
        <v>329</v>
      </c>
      <c r="F330" s="37"/>
      <c r="G330" s="37"/>
      <c r="H330" s="37"/>
      <c r="I330" s="37"/>
      <c r="J330" s="37"/>
      <c r="K330" s="5"/>
    </row>
    <row r="331" spans="5:11" ht="13" customHeight="1" x14ac:dyDescent="0.35">
      <c r="E331" s="4">
        <v>330</v>
      </c>
      <c r="F331" s="37"/>
      <c r="G331" s="37"/>
      <c r="H331" s="37"/>
      <c r="I331" s="37"/>
      <c r="J331" s="37"/>
      <c r="K331" s="5"/>
    </row>
    <row r="332" spans="5:11" ht="13" customHeight="1" x14ac:dyDescent="0.35">
      <c r="E332" s="4">
        <v>331</v>
      </c>
      <c r="F332" s="37"/>
      <c r="G332" s="37"/>
      <c r="H332" s="37"/>
      <c r="I332" s="37"/>
      <c r="J332" s="37"/>
      <c r="K332" s="5"/>
    </row>
    <row r="333" spans="5:11" ht="13" customHeight="1" x14ac:dyDescent="0.35">
      <c r="E333" s="4">
        <v>332</v>
      </c>
      <c r="F333" s="37"/>
      <c r="G333" s="37"/>
      <c r="H333" s="37"/>
      <c r="I333" s="37"/>
      <c r="J333" s="37"/>
      <c r="K333" s="5"/>
    </row>
    <row r="334" spans="5:11" ht="13" customHeight="1" x14ac:dyDescent="0.35">
      <c r="E334" s="4">
        <v>333</v>
      </c>
      <c r="F334" s="37"/>
      <c r="G334" s="37"/>
      <c r="H334" s="37"/>
      <c r="I334" s="37"/>
      <c r="J334" s="37"/>
      <c r="K334" s="5"/>
    </row>
    <row r="335" spans="5:11" ht="13" customHeight="1" x14ac:dyDescent="0.35">
      <c r="E335" s="4">
        <v>334</v>
      </c>
      <c r="F335" s="37"/>
      <c r="G335" s="37"/>
      <c r="H335" s="37"/>
      <c r="I335" s="37"/>
      <c r="J335" s="37"/>
      <c r="K335" s="5"/>
    </row>
    <row r="336" spans="5:11" ht="13" customHeight="1" x14ac:dyDescent="0.35">
      <c r="E336" s="4">
        <v>335</v>
      </c>
      <c r="F336" s="37"/>
      <c r="G336" s="37"/>
      <c r="H336" s="37"/>
      <c r="I336" s="37"/>
      <c r="J336" s="37"/>
      <c r="K336" s="5"/>
    </row>
    <row r="337" spans="5:11" ht="13" customHeight="1" x14ac:dyDescent="0.35">
      <c r="E337" s="4">
        <v>336</v>
      </c>
      <c r="F337" s="37"/>
      <c r="G337" s="37"/>
      <c r="H337" s="37"/>
      <c r="I337" s="37"/>
      <c r="J337" s="37"/>
      <c r="K337" s="5"/>
    </row>
    <row r="338" spans="5:11" ht="13" customHeight="1" x14ac:dyDescent="0.35">
      <c r="E338" s="4">
        <v>337</v>
      </c>
      <c r="F338" s="37"/>
      <c r="G338" s="37"/>
      <c r="H338" s="37"/>
      <c r="I338" s="37"/>
      <c r="J338" s="37"/>
      <c r="K338" s="5"/>
    </row>
    <row r="339" spans="5:11" ht="13" customHeight="1" x14ac:dyDescent="0.35">
      <c r="E339" s="4">
        <v>338</v>
      </c>
      <c r="F339" s="37"/>
      <c r="G339" s="37"/>
      <c r="H339" s="37"/>
      <c r="I339" s="37"/>
      <c r="J339" s="37"/>
      <c r="K339" s="5"/>
    </row>
    <row r="340" spans="5:11" ht="13" customHeight="1" x14ac:dyDescent="0.35">
      <c r="E340" s="4">
        <v>339</v>
      </c>
      <c r="F340" s="37"/>
      <c r="G340" s="37"/>
      <c r="H340" s="37"/>
      <c r="I340" s="37"/>
      <c r="J340" s="37"/>
      <c r="K340" s="5"/>
    </row>
    <row r="341" spans="5:11" ht="13" customHeight="1" x14ac:dyDescent="0.35">
      <c r="E341" s="4">
        <v>340</v>
      </c>
      <c r="F341" s="37"/>
      <c r="G341" s="37"/>
      <c r="H341" s="37"/>
      <c r="I341" s="37"/>
      <c r="J341" s="37"/>
      <c r="K341" s="5"/>
    </row>
    <row r="342" spans="5:11" ht="13" customHeight="1" x14ac:dyDescent="0.35">
      <c r="E342" s="4">
        <v>341</v>
      </c>
      <c r="F342" s="37"/>
      <c r="G342" s="37"/>
      <c r="H342" s="37"/>
      <c r="I342" s="37"/>
      <c r="J342" s="37"/>
      <c r="K342" s="5"/>
    </row>
    <row r="343" spans="5:11" ht="13" customHeight="1" x14ac:dyDescent="0.35">
      <c r="E343" s="4">
        <v>342</v>
      </c>
      <c r="F343" s="37"/>
      <c r="G343" s="37"/>
      <c r="H343" s="37"/>
      <c r="I343" s="37"/>
      <c r="J343" s="37"/>
      <c r="K343" s="5"/>
    </row>
    <row r="344" spans="5:11" ht="13" customHeight="1" x14ac:dyDescent="0.35">
      <c r="E344" s="4">
        <v>343</v>
      </c>
      <c r="F344" s="37"/>
      <c r="G344" s="37"/>
      <c r="H344" s="37"/>
      <c r="I344" s="37"/>
      <c r="J344" s="37"/>
      <c r="K344" s="5"/>
    </row>
    <row r="345" spans="5:11" ht="13" customHeight="1" x14ac:dyDescent="0.35">
      <c r="E345" s="4">
        <v>344</v>
      </c>
      <c r="F345" s="37"/>
      <c r="G345" s="37"/>
      <c r="H345" s="37"/>
      <c r="I345" s="37"/>
      <c r="J345" s="37"/>
      <c r="K345" s="5"/>
    </row>
    <row r="346" spans="5:11" ht="13" customHeight="1" x14ac:dyDescent="0.35">
      <c r="E346" s="4">
        <v>345</v>
      </c>
      <c r="F346" s="37"/>
      <c r="G346" s="37"/>
      <c r="H346" s="37"/>
      <c r="I346" s="37"/>
      <c r="J346" s="37"/>
      <c r="K346" s="5"/>
    </row>
    <row r="347" spans="5:11" ht="13" customHeight="1" x14ac:dyDescent="0.35">
      <c r="E347" s="4">
        <v>346</v>
      </c>
      <c r="F347" s="37"/>
      <c r="G347" s="37"/>
      <c r="H347" s="37"/>
      <c r="I347" s="37"/>
      <c r="J347" s="37"/>
      <c r="K347" s="5"/>
    </row>
    <row r="348" spans="5:11" ht="13" customHeight="1" x14ac:dyDescent="0.35">
      <c r="E348" s="4">
        <v>347</v>
      </c>
      <c r="F348" s="37"/>
      <c r="G348" s="37"/>
      <c r="H348" s="37"/>
      <c r="I348" s="37"/>
      <c r="J348" s="37"/>
      <c r="K348" s="5"/>
    </row>
    <row r="349" spans="5:11" ht="13" customHeight="1" x14ac:dyDescent="0.35">
      <c r="E349" s="4">
        <v>348</v>
      </c>
      <c r="F349" s="37"/>
      <c r="G349" s="37"/>
      <c r="H349" s="37"/>
      <c r="I349" s="37"/>
      <c r="J349" s="37"/>
      <c r="K349" s="5"/>
    </row>
    <row r="350" spans="5:11" ht="13" customHeight="1" x14ac:dyDescent="0.35">
      <c r="E350" s="4">
        <v>349</v>
      </c>
      <c r="F350" s="37"/>
      <c r="G350" s="37"/>
      <c r="H350" s="37"/>
      <c r="I350" s="37"/>
      <c r="J350" s="37"/>
      <c r="K350" s="5"/>
    </row>
    <row r="351" spans="5:11" ht="13" customHeight="1" x14ac:dyDescent="0.35">
      <c r="E351" s="4">
        <v>350</v>
      </c>
      <c r="F351" s="37"/>
      <c r="G351" s="37"/>
      <c r="H351" s="37"/>
      <c r="I351" s="37"/>
      <c r="J351" s="37"/>
      <c r="K351" s="5"/>
    </row>
    <row r="352" spans="5:11" ht="13" customHeight="1" x14ac:dyDescent="0.35">
      <c r="E352" s="4">
        <v>351</v>
      </c>
      <c r="F352" s="37"/>
      <c r="G352" s="37"/>
      <c r="H352" s="37"/>
      <c r="I352" s="37"/>
      <c r="J352" s="37"/>
      <c r="K352" s="5"/>
    </row>
    <row r="353" spans="5:11" ht="13" customHeight="1" x14ac:dyDescent="0.35">
      <c r="E353" s="4">
        <v>352</v>
      </c>
      <c r="F353" s="37"/>
      <c r="G353" s="37"/>
      <c r="H353" s="37"/>
      <c r="I353" s="37"/>
      <c r="J353" s="37"/>
      <c r="K353" s="5"/>
    </row>
    <row r="354" spans="5:11" ht="13" customHeight="1" x14ac:dyDescent="0.35">
      <c r="E354" s="4">
        <v>353</v>
      </c>
      <c r="F354" s="37"/>
      <c r="G354" s="37"/>
      <c r="H354" s="37"/>
      <c r="I354" s="37"/>
      <c r="J354" s="37"/>
      <c r="K354" s="5"/>
    </row>
    <row r="355" spans="5:11" ht="13" customHeight="1" x14ac:dyDescent="0.35">
      <c r="E355" s="4">
        <v>354</v>
      </c>
      <c r="F355" s="37"/>
      <c r="G355" s="37"/>
      <c r="H355" s="37"/>
      <c r="I355" s="37"/>
      <c r="J355" s="37"/>
      <c r="K355" s="5"/>
    </row>
    <row r="356" spans="5:11" ht="13" customHeight="1" x14ac:dyDescent="0.35">
      <c r="E356" s="4">
        <v>355</v>
      </c>
      <c r="F356" s="37"/>
      <c r="G356" s="37"/>
      <c r="H356" s="37"/>
      <c r="I356" s="37"/>
      <c r="J356" s="37"/>
      <c r="K356" s="5"/>
    </row>
    <row r="357" spans="5:11" ht="13" customHeight="1" x14ac:dyDescent="0.35">
      <c r="E357" s="4">
        <v>356</v>
      </c>
      <c r="F357" s="37"/>
      <c r="G357" s="37"/>
      <c r="H357" s="37"/>
      <c r="I357" s="37"/>
      <c r="J357" s="37"/>
      <c r="K357" s="5"/>
    </row>
    <row r="358" spans="5:11" ht="13" customHeight="1" x14ac:dyDescent="0.35">
      <c r="E358" s="4">
        <v>357</v>
      </c>
      <c r="F358" s="37"/>
      <c r="G358" s="37"/>
      <c r="H358" s="37"/>
      <c r="I358" s="37"/>
      <c r="J358" s="37"/>
      <c r="K358" s="5"/>
    </row>
    <row r="359" spans="5:11" ht="13" customHeight="1" x14ac:dyDescent="0.35">
      <c r="E359" s="4">
        <v>358</v>
      </c>
      <c r="F359" s="37"/>
      <c r="G359" s="37"/>
      <c r="H359" s="37"/>
      <c r="I359" s="37"/>
      <c r="J359" s="37"/>
      <c r="K359" s="5"/>
    </row>
    <row r="360" spans="5:11" ht="13" customHeight="1" x14ac:dyDescent="0.35">
      <c r="E360" s="4">
        <v>359</v>
      </c>
      <c r="F360" s="37"/>
      <c r="G360" s="37"/>
      <c r="H360" s="37"/>
      <c r="I360" s="37"/>
      <c r="J360" s="37"/>
      <c r="K360" s="5"/>
    </row>
    <row r="361" spans="5:11" ht="13" customHeight="1" x14ac:dyDescent="0.35">
      <c r="E361" s="4">
        <v>360</v>
      </c>
      <c r="F361" s="37"/>
      <c r="G361" s="37"/>
      <c r="H361" s="37"/>
      <c r="I361" s="37"/>
      <c r="J361" s="37"/>
      <c r="K361" s="5"/>
    </row>
    <row r="362" spans="5:11" ht="13" customHeight="1" x14ac:dyDescent="0.35">
      <c r="E362" s="4">
        <v>361</v>
      </c>
      <c r="F362" s="37"/>
      <c r="G362" s="37"/>
      <c r="H362" s="37"/>
      <c r="I362" s="37"/>
      <c r="J362" s="37"/>
      <c r="K362" s="5"/>
    </row>
    <row r="363" spans="5:11" ht="13" customHeight="1" x14ac:dyDescent="0.35">
      <c r="E363" s="4">
        <v>362</v>
      </c>
      <c r="F363" s="37"/>
      <c r="G363" s="37"/>
      <c r="H363" s="37"/>
      <c r="I363" s="37"/>
      <c r="J363" s="37"/>
      <c r="K363" s="5"/>
    </row>
    <row r="364" spans="5:11" ht="13" customHeight="1" x14ac:dyDescent="0.35">
      <c r="E364" s="4">
        <v>363</v>
      </c>
      <c r="F364" s="37"/>
      <c r="G364" s="37"/>
      <c r="H364" s="37"/>
      <c r="I364" s="37"/>
      <c r="J364" s="37"/>
      <c r="K364" s="5"/>
    </row>
    <row r="365" spans="5:11" ht="13" customHeight="1" x14ac:dyDescent="0.35">
      <c r="E365" s="4">
        <v>364</v>
      </c>
      <c r="F365" s="37"/>
      <c r="G365" s="37"/>
      <c r="H365" s="37"/>
      <c r="I365" s="37"/>
      <c r="J365" s="37"/>
      <c r="K365" s="5"/>
    </row>
    <row r="366" spans="5:11" ht="13" customHeight="1" x14ac:dyDescent="0.35">
      <c r="E366" s="12">
        <v>365</v>
      </c>
      <c r="F366" s="37"/>
      <c r="G366" s="37"/>
      <c r="H366" s="37"/>
      <c r="I366" s="37"/>
      <c r="J366" s="37"/>
      <c r="K366" s="5"/>
    </row>
    <row r="367" spans="5:11" ht="13" customHeight="1" x14ac:dyDescent="0.35">
      <c r="F367" s="37"/>
      <c r="G367" s="37"/>
      <c r="H367" s="37"/>
      <c r="I367" s="37"/>
      <c r="J367" s="37"/>
      <c r="K367" s="5"/>
    </row>
    <row r="368" spans="5:11" ht="13" customHeight="1" x14ac:dyDescent="0.35">
      <c r="F368" s="37"/>
      <c r="G368" s="37"/>
      <c r="H368" s="37"/>
      <c r="I368" s="37"/>
      <c r="J368" s="37"/>
      <c r="K368" s="5"/>
    </row>
    <row r="369" spans="6:11" ht="13" customHeight="1" x14ac:dyDescent="0.35">
      <c r="F369" s="37"/>
      <c r="G369" s="37"/>
      <c r="H369" s="37"/>
      <c r="I369" s="37"/>
      <c r="J369" s="37"/>
      <c r="K369" s="5"/>
    </row>
    <row r="370" spans="6:11" ht="13" customHeight="1" x14ac:dyDescent="0.35">
      <c r="F370" s="37"/>
      <c r="G370" s="37"/>
      <c r="H370" s="37"/>
      <c r="I370" s="37"/>
      <c r="J370" s="37"/>
      <c r="K370" s="5"/>
    </row>
    <row r="371" spans="6:11" ht="13" customHeight="1" x14ac:dyDescent="0.35">
      <c r="F371" s="55"/>
      <c r="G371" s="55"/>
      <c r="H371" s="55"/>
      <c r="I371" s="55"/>
      <c r="J371" s="55"/>
      <c r="K371" s="5"/>
    </row>
    <row r="372" spans="6:11" ht="13" customHeight="1" x14ac:dyDescent="0.35"/>
    <row r="373" spans="6:11" ht="13" customHeight="1" x14ac:dyDescent="0.35"/>
  </sheetData>
  <pageMargins left="1.299212598425197" right="0.31496062992125984" top="0.55118110236220474" bottom="0.55118110236220474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</vt:vector>
  </HeadingPairs>
  <TitlesOfParts>
    <vt:vector size="5" baseType="lpstr">
      <vt:lpstr>Datos</vt:lpstr>
      <vt:lpstr>FF 15 dias</vt:lpstr>
      <vt:lpstr>FF 21 dias</vt:lpstr>
      <vt:lpstr>Gráfico 15 dias</vt:lpstr>
      <vt:lpstr>Gráfico 21 dias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Sandoval</dc:creator>
  <cp:lastModifiedBy>Carlos Sandoval</cp:lastModifiedBy>
  <cp:lastPrinted>2021-10-12T18:04:50Z</cp:lastPrinted>
  <dcterms:created xsi:type="dcterms:W3CDTF">2019-03-05T15:31:14Z</dcterms:created>
  <dcterms:modified xsi:type="dcterms:W3CDTF">2022-05-19T19:30:59Z</dcterms:modified>
</cp:coreProperties>
</file>