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s00137\Dropbox\Public\Fefara\Consultoria\Herramientas\"/>
    </mc:Choice>
  </mc:AlternateContent>
  <bookViews>
    <workbookView xWindow="0" yWindow="0" windowWidth="19200" windowHeight="7050" tabRatio="927"/>
  </bookViews>
  <sheets>
    <sheet name="Indice" sheetId="44" r:id="rId1"/>
    <sheet name="Ventas" sheetId="30" r:id="rId2"/>
    <sheet name="Compras" sheetId="29" r:id="rId3"/>
    <sheet name="E Resultados" sheetId="31" r:id="rId4"/>
    <sheet name="Indicadores" sheetId="51" r:id="rId5"/>
    <sheet name="Flujo de Fondos 15" sheetId="65" r:id="rId6"/>
    <sheet name="O y A 15" sheetId="48" state="hidden" r:id="rId7"/>
    <sheet name="FF y fiado" sheetId="71" r:id="rId8"/>
    <sheet name="O y A 7 y fiado" sheetId="70" state="hidden" r:id="rId9"/>
  </sheets>
  <definedNames>
    <definedName name="DATOS_MES">"ETIQUETA"</definedName>
    <definedName name="xx" localSheetId="8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V4" i="48" l="1"/>
  <c r="V3" i="48"/>
  <c r="R5" i="70" l="1"/>
  <c r="S11" i="48"/>
  <c r="S12" i="48" s="1"/>
  <c r="S10" i="48"/>
  <c r="R5" i="48"/>
  <c r="B27" i="70" l="1"/>
  <c r="B23" i="70"/>
  <c r="B22" i="70"/>
  <c r="B21" i="70"/>
  <c r="B20" i="70"/>
  <c r="B19" i="70"/>
  <c r="B18" i="70"/>
  <c r="B17" i="70"/>
  <c r="B16" i="70"/>
  <c r="B12" i="70"/>
  <c r="B11" i="70"/>
  <c r="B10" i="70"/>
  <c r="B9" i="70"/>
  <c r="V8" i="70"/>
  <c r="B8" i="70"/>
  <c r="B7" i="70"/>
  <c r="S6" i="70"/>
  <c r="B6" i="70"/>
  <c r="D4" i="70" s="1"/>
  <c r="B5" i="70"/>
  <c r="B4" i="70"/>
  <c r="B3" i="70"/>
  <c r="B2" i="70"/>
  <c r="B1" i="70"/>
  <c r="C11" i="70" l="1"/>
  <c r="D11" i="70"/>
  <c r="F201" i="70" s="1"/>
  <c r="D6" i="70"/>
  <c r="G286" i="70" s="1"/>
  <c r="T4" i="70"/>
  <c r="I86" i="70" s="1"/>
  <c r="T7" i="70"/>
  <c r="L226" i="70" s="1"/>
  <c r="T5" i="70"/>
  <c r="J346" i="70" s="1"/>
  <c r="T3" i="70"/>
  <c r="H236" i="70" s="1"/>
  <c r="T6" i="70"/>
  <c r="C8" i="70"/>
  <c r="G6" i="30"/>
  <c r="G7" i="30"/>
  <c r="G8" i="30"/>
  <c r="D10" i="30"/>
  <c r="C30" i="31"/>
  <c r="D31" i="31" s="1"/>
  <c r="B12" i="48"/>
  <c r="B6" i="48"/>
  <c r="D4" i="48" s="1"/>
  <c r="G9" i="30"/>
  <c r="V8" i="48"/>
  <c r="S6" i="48"/>
  <c r="K25" i="51"/>
  <c r="K4" i="51"/>
  <c r="B27" i="48"/>
  <c r="B23" i="48"/>
  <c r="B22" i="48"/>
  <c r="B21" i="48"/>
  <c r="B20" i="48"/>
  <c r="B19" i="48"/>
  <c r="B18" i="48"/>
  <c r="B17" i="48"/>
  <c r="B16" i="48"/>
  <c r="B11" i="48"/>
  <c r="B10" i="48"/>
  <c r="B9" i="48"/>
  <c r="B8" i="48"/>
  <c r="B7" i="48"/>
  <c r="B5" i="48"/>
  <c r="B4" i="48"/>
  <c r="B3" i="48"/>
  <c r="B2" i="48"/>
  <c r="B1" i="48"/>
  <c r="T3" i="48" s="1"/>
  <c r="G21" i="30"/>
  <c r="G13" i="30"/>
  <c r="G20" i="30"/>
  <c r="G19" i="30"/>
  <c r="G4" i="30"/>
  <c r="G5" i="30"/>
  <c r="G14" i="30"/>
  <c r="D10" i="29"/>
  <c r="E9" i="29" s="1"/>
  <c r="K6" i="29"/>
  <c r="L6" i="29" s="1"/>
  <c r="K7" i="29"/>
  <c r="L7" i="29" s="1"/>
  <c r="K8" i="29"/>
  <c r="L8" i="29" s="1"/>
  <c r="K9" i="29"/>
  <c r="L9" i="29" s="1"/>
  <c r="C11" i="31"/>
  <c r="C8" i="31"/>
  <c r="L15" i="29"/>
  <c r="D18" i="29"/>
  <c r="E17" i="29" s="1"/>
  <c r="L17" i="29"/>
  <c r="C14" i="31"/>
  <c r="D26" i="29"/>
  <c r="E25" i="29" s="1"/>
  <c r="L23" i="29"/>
  <c r="L24" i="29"/>
  <c r="L25" i="29"/>
  <c r="L16" i="29"/>
  <c r="L136" i="70" l="1"/>
  <c r="L166" i="70"/>
  <c r="L301" i="70"/>
  <c r="J286" i="70"/>
  <c r="J361" i="70"/>
  <c r="J196" i="70"/>
  <c r="J181" i="70"/>
  <c r="J151" i="70"/>
  <c r="J331" i="70"/>
  <c r="L151" i="70"/>
  <c r="J256" i="70"/>
  <c r="L286" i="70"/>
  <c r="J166" i="70"/>
  <c r="L241" i="70"/>
  <c r="I56" i="70"/>
  <c r="I221" i="70"/>
  <c r="L346" i="70"/>
  <c r="M9" i="29"/>
  <c r="J76" i="70"/>
  <c r="M25" i="29"/>
  <c r="I146" i="70"/>
  <c r="I116" i="70"/>
  <c r="I161" i="70"/>
  <c r="I206" i="70"/>
  <c r="H101" i="70"/>
  <c r="I311" i="70"/>
  <c r="H266" i="70"/>
  <c r="I266" i="70"/>
  <c r="I101" i="70"/>
  <c r="I191" i="70"/>
  <c r="I356" i="70"/>
  <c r="I281" i="70"/>
  <c r="I296" i="70"/>
  <c r="I71" i="70"/>
  <c r="I131" i="70"/>
  <c r="I251" i="70"/>
  <c r="I176" i="70"/>
  <c r="I326" i="70"/>
  <c r="F159" i="70"/>
  <c r="F138" i="70"/>
  <c r="F76" i="70"/>
  <c r="F63" i="70"/>
  <c r="F315" i="70"/>
  <c r="G316" i="70"/>
  <c r="G151" i="70"/>
  <c r="G271" i="70"/>
  <c r="G46" i="70"/>
  <c r="G346" i="70"/>
  <c r="G76" i="70"/>
  <c r="G136" i="70"/>
  <c r="G226" i="70"/>
  <c r="G166" i="70"/>
  <c r="G331" i="70"/>
  <c r="G181" i="70"/>
  <c r="G91" i="70"/>
  <c r="G61" i="70"/>
  <c r="H131" i="70"/>
  <c r="H26" i="70"/>
  <c r="H326" i="70"/>
  <c r="J301" i="70"/>
  <c r="L121" i="70"/>
  <c r="J226" i="70"/>
  <c r="L181" i="70"/>
  <c r="L331" i="70"/>
  <c r="H41" i="70"/>
  <c r="H206" i="70"/>
  <c r="H356" i="70"/>
  <c r="J241" i="70"/>
  <c r="L256" i="70"/>
  <c r="H71" i="70"/>
  <c r="J316" i="70"/>
  <c r="J271" i="70"/>
  <c r="L271" i="70"/>
  <c r="L361" i="70"/>
  <c r="H116" i="70"/>
  <c r="H221" i="70"/>
  <c r="H191" i="70"/>
  <c r="H56" i="70"/>
  <c r="H281" i="70"/>
  <c r="H146" i="70"/>
  <c r="J211" i="70"/>
  <c r="H176" i="70"/>
  <c r="H296" i="70"/>
  <c r="H311" i="70"/>
  <c r="J91" i="70"/>
  <c r="L316" i="70"/>
  <c r="H161" i="70"/>
  <c r="H341" i="70"/>
  <c r="J106" i="70"/>
  <c r="L196" i="70"/>
  <c r="L211" i="70"/>
  <c r="I236" i="70"/>
  <c r="I341" i="70"/>
  <c r="H86" i="70"/>
  <c r="H251" i="70"/>
  <c r="F364" i="70"/>
  <c r="F99" i="70"/>
  <c r="F157" i="70"/>
  <c r="F178" i="70"/>
  <c r="F36" i="70"/>
  <c r="F210" i="70"/>
  <c r="G241" i="70"/>
  <c r="G211" i="70"/>
  <c r="G301" i="70"/>
  <c r="F21" i="70"/>
  <c r="F83" i="70"/>
  <c r="F27" i="70"/>
  <c r="F219" i="70"/>
  <c r="F321" i="70"/>
  <c r="G361" i="70"/>
  <c r="G256" i="70"/>
  <c r="F4" i="70"/>
  <c r="F155" i="70"/>
  <c r="F319" i="70"/>
  <c r="F20" i="70"/>
  <c r="F128" i="70"/>
  <c r="F365" i="70"/>
  <c r="G196" i="70"/>
  <c r="G121" i="70"/>
  <c r="F129" i="70"/>
  <c r="F184" i="70"/>
  <c r="F356" i="70"/>
  <c r="D7" i="70"/>
  <c r="G106" i="70"/>
  <c r="F86" i="70"/>
  <c r="F34" i="70"/>
  <c r="F85" i="70"/>
  <c r="F96" i="70"/>
  <c r="F202" i="70"/>
  <c r="F192" i="70"/>
  <c r="F19" i="70"/>
  <c r="F111" i="70"/>
  <c r="F169" i="70"/>
  <c r="F348" i="70"/>
  <c r="F275" i="70"/>
  <c r="F196" i="70"/>
  <c r="F10" i="70"/>
  <c r="F298" i="70"/>
  <c r="F203" i="70"/>
  <c r="F49" i="70"/>
  <c r="F318" i="70"/>
  <c r="F247" i="70"/>
  <c r="F120" i="70"/>
  <c r="F78" i="70"/>
  <c r="F243" i="70"/>
  <c r="F343" i="70"/>
  <c r="F289" i="70"/>
  <c r="F273" i="70"/>
  <c r="F195" i="70"/>
  <c r="F30" i="70"/>
  <c r="F16" i="70"/>
  <c r="F104" i="70"/>
  <c r="F163" i="70"/>
  <c r="F102" i="70"/>
  <c r="F329" i="70"/>
  <c r="F252" i="70"/>
  <c r="F177" i="70"/>
  <c r="F290" i="70"/>
  <c r="F337" i="70"/>
  <c r="F218" i="70"/>
  <c r="F208" i="70"/>
  <c r="F108" i="70"/>
  <c r="F302" i="70"/>
  <c r="F116" i="70"/>
  <c r="F69" i="70"/>
  <c r="F231" i="70"/>
  <c r="F266" i="70"/>
  <c r="F110" i="70"/>
  <c r="F250" i="70"/>
  <c r="F133" i="70"/>
  <c r="F309" i="70"/>
  <c r="F310" i="70"/>
  <c r="F217" i="70"/>
  <c r="F340" i="70"/>
  <c r="F299" i="70"/>
  <c r="F33" i="70"/>
  <c r="F40" i="70"/>
  <c r="F55" i="70"/>
  <c r="F282" i="70"/>
  <c r="F112" i="70"/>
  <c r="F269" i="70"/>
  <c r="F324" i="70"/>
  <c r="F144" i="70"/>
  <c r="F265" i="70"/>
  <c r="F149" i="70"/>
  <c r="F336" i="70"/>
  <c r="F35" i="70"/>
  <c r="F45" i="70"/>
  <c r="F43" i="70"/>
  <c r="F61" i="70"/>
  <c r="F215" i="70"/>
  <c r="F311" i="70"/>
  <c r="F172" i="70"/>
  <c r="F117" i="70"/>
  <c r="F113" i="70"/>
  <c r="F279" i="70"/>
  <c r="F335" i="70"/>
  <c r="F286" i="70"/>
  <c r="F147" i="70"/>
  <c r="F180" i="70"/>
  <c r="F268" i="70"/>
  <c r="F297" i="70"/>
  <c r="F153" i="70"/>
  <c r="F347" i="70"/>
  <c r="F338" i="70"/>
  <c r="F225" i="70"/>
  <c r="F357" i="70"/>
  <c r="F119" i="70"/>
  <c r="F103" i="70"/>
  <c r="F135" i="70"/>
  <c r="F90" i="70"/>
  <c r="F150" i="70"/>
  <c r="F158" i="70"/>
  <c r="F39" i="70"/>
  <c r="F44" i="70"/>
  <c r="F15" i="70"/>
  <c r="F52" i="70"/>
  <c r="F222" i="70"/>
  <c r="F173" i="70"/>
  <c r="F134" i="70"/>
  <c r="F54" i="70"/>
  <c r="F93" i="70"/>
  <c r="F220" i="70"/>
  <c r="F181" i="70"/>
  <c r="F344" i="70"/>
  <c r="F227" i="70"/>
  <c r="F212" i="70"/>
  <c r="F339" i="70"/>
  <c r="F263" i="70"/>
  <c r="F258" i="70"/>
  <c r="F38" i="70"/>
  <c r="F12" i="70"/>
  <c r="F8" i="70"/>
  <c r="F130" i="70"/>
  <c r="F168" i="70"/>
  <c r="F188" i="70"/>
  <c r="F58" i="70"/>
  <c r="F65" i="70"/>
  <c r="F37" i="70"/>
  <c r="F59" i="70"/>
  <c r="F165" i="70"/>
  <c r="F251" i="70"/>
  <c r="F185" i="70"/>
  <c r="F140" i="70"/>
  <c r="F66" i="70"/>
  <c r="F98" i="70"/>
  <c r="F223" i="70"/>
  <c r="F186" i="70"/>
  <c r="F351" i="70"/>
  <c r="F240" i="70"/>
  <c r="F235" i="70"/>
  <c r="F346" i="70"/>
  <c r="F270" i="70"/>
  <c r="F26" i="70"/>
  <c r="F28" i="70"/>
  <c r="F2" i="70"/>
  <c r="F48" i="70"/>
  <c r="F79" i="70"/>
  <c r="F152" i="70"/>
  <c r="F139" i="70"/>
  <c r="F92" i="70"/>
  <c r="F97" i="70"/>
  <c r="F259" i="70"/>
  <c r="F317" i="70"/>
  <c r="F276" i="70"/>
  <c r="F233" i="70"/>
  <c r="F132" i="70"/>
  <c r="F170" i="70"/>
  <c r="F262" i="70"/>
  <c r="F284" i="70"/>
  <c r="F142" i="70"/>
  <c r="F333" i="70"/>
  <c r="F320" i="70"/>
  <c r="F216" i="70"/>
  <c r="F303" i="70"/>
  <c r="D11" i="48"/>
  <c r="F2" i="48" s="1"/>
  <c r="F3" i="70"/>
  <c r="F42" i="70"/>
  <c r="F224" i="70"/>
  <c r="F47" i="70"/>
  <c r="F148" i="70"/>
  <c r="F51" i="70"/>
  <c r="F9" i="70"/>
  <c r="F95" i="70"/>
  <c r="F277" i="70"/>
  <c r="F267" i="70"/>
  <c r="F74" i="70"/>
  <c r="F11" i="70"/>
  <c r="F68" i="70"/>
  <c r="F182" i="70"/>
  <c r="F53" i="70"/>
  <c r="F122" i="70"/>
  <c r="F118" i="70"/>
  <c r="F207" i="70"/>
  <c r="F293" i="70"/>
  <c r="F256" i="70"/>
  <c r="F341" i="70"/>
  <c r="F194" i="70"/>
  <c r="F353" i="70"/>
  <c r="F143" i="70"/>
  <c r="F307" i="70"/>
  <c r="F77" i="70"/>
  <c r="F164" i="70"/>
  <c r="F105" i="70"/>
  <c r="F187" i="70"/>
  <c r="F232" i="70"/>
  <c r="F280" i="70"/>
  <c r="F230" i="70"/>
  <c r="F358" i="70"/>
  <c r="F160" i="70"/>
  <c r="F242" i="70"/>
  <c r="F179" i="70"/>
  <c r="F237" i="70"/>
  <c r="F345" i="70"/>
  <c r="F350" i="70"/>
  <c r="F229" i="70"/>
  <c r="F274" i="70"/>
  <c r="F312" i="70"/>
  <c r="F5" i="70"/>
  <c r="F23" i="70"/>
  <c r="F32" i="70"/>
  <c r="F50" i="70"/>
  <c r="F236" i="70"/>
  <c r="F60" i="70"/>
  <c r="F288" i="70"/>
  <c r="F64" i="70"/>
  <c r="F14" i="70"/>
  <c r="F115" i="70"/>
  <c r="F306" i="70"/>
  <c r="F323" i="70"/>
  <c r="F84" i="70"/>
  <c r="F13" i="70"/>
  <c r="F88" i="70"/>
  <c r="F234" i="70"/>
  <c r="F56" i="70"/>
  <c r="F154" i="70"/>
  <c r="F73" i="70"/>
  <c r="F121" i="70"/>
  <c r="F221" i="70"/>
  <c r="F305" i="70"/>
  <c r="F261" i="70"/>
  <c r="F352" i="70"/>
  <c r="F204" i="70"/>
  <c r="F359" i="70"/>
  <c r="F156" i="70"/>
  <c r="F313" i="70"/>
  <c r="F94" i="70"/>
  <c r="F167" i="70"/>
  <c r="F114" i="70"/>
  <c r="F193" i="70"/>
  <c r="F238" i="70"/>
  <c r="F296" i="70"/>
  <c r="F248" i="70"/>
  <c r="F304" i="70"/>
  <c r="F124" i="70"/>
  <c r="F162" i="70"/>
  <c r="F257" i="70"/>
  <c r="F183" i="70"/>
  <c r="F264" i="70"/>
  <c r="F349" i="70"/>
  <c r="F366" i="70"/>
  <c r="F281" i="70"/>
  <c r="F326" i="70"/>
  <c r="F17" i="70"/>
  <c r="F7" i="70"/>
  <c r="F75" i="70"/>
  <c r="F249" i="70"/>
  <c r="F72" i="70"/>
  <c r="F334" i="70"/>
  <c r="F70" i="70"/>
  <c r="F25" i="70"/>
  <c r="F126" i="70"/>
  <c r="F31" i="70"/>
  <c r="F354" i="70"/>
  <c r="F100" i="70"/>
  <c r="F18" i="70"/>
  <c r="F106" i="70"/>
  <c r="F246" i="70"/>
  <c r="F62" i="70"/>
  <c r="F174" i="70"/>
  <c r="F80" i="70"/>
  <c r="F136" i="70"/>
  <c r="F226" i="70"/>
  <c r="F362" i="70"/>
  <c r="F285" i="70"/>
  <c r="F363" i="70"/>
  <c r="F213" i="70"/>
  <c r="F91" i="70"/>
  <c r="F209" i="70"/>
  <c r="F325" i="70"/>
  <c r="F107" i="70"/>
  <c r="F175" i="70"/>
  <c r="F141" i="70"/>
  <c r="F199" i="70"/>
  <c r="F244" i="70"/>
  <c r="F342" i="70"/>
  <c r="F260" i="70"/>
  <c r="F308" i="70"/>
  <c r="F176" i="70"/>
  <c r="F272" i="70"/>
  <c r="F190" i="70"/>
  <c r="F291" i="70"/>
  <c r="F189" i="70"/>
  <c r="F245" i="70"/>
  <c r="F283" i="70"/>
  <c r="F328" i="70"/>
  <c r="F287" i="70"/>
  <c r="F332" i="70"/>
  <c r="F57" i="70"/>
  <c r="F24" i="70"/>
  <c r="F89" i="70"/>
  <c r="F6" i="70"/>
  <c r="F82" i="70"/>
  <c r="F239" i="70"/>
  <c r="F109" i="70"/>
  <c r="F46" i="70"/>
  <c r="F205" i="70"/>
  <c r="F67" i="70"/>
  <c r="F29" i="70"/>
  <c r="F145" i="70"/>
  <c r="F22" i="70"/>
  <c r="F127" i="70"/>
  <c r="F314" i="70"/>
  <c r="F81" i="70"/>
  <c r="F300" i="70"/>
  <c r="F87" i="70"/>
  <c r="F151" i="70"/>
  <c r="F255" i="70"/>
  <c r="F198" i="70"/>
  <c r="F295" i="70"/>
  <c r="F146" i="70"/>
  <c r="F125" i="70"/>
  <c r="F228" i="70"/>
  <c r="F360" i="70"/>
  <c r="F123" i="70"/>
  <c r="F327" i="70"/>
  <c r="F166" i="70"/>
  <c r="F214" i="70"/>
  <c r="F253" i="70"/>
  <c r="F171" i="70"/>
  <c r="F278" i="70"/>
  <c r="F322" i="70"/>
  <c r="F137" i="70"/>
  <c r="F197" i="70"/>
  <c r="F330" i="70"/>
  <c r="F206" i="70"/>
  <c r="F316" i="70"/>
  <c r="F294" i="70"/>
  <c r="F200" i="70"/>
  <c r="F254" i="70"/>
  <c r="F292" i="70"/>
  <c r="F355" i="70"/>
  <c r="J121" i="70"/>
  <c r="J136" i="70"/>
  <c r="K366" i="70"/>
  <c r="K321" i="70"/>
  <c r="K246" i="70"/>
  <c r="K201" i="70"/>
  <c r="K351" i="70"/>
  <c r="K186" i="70"/>
  <c r="K171" i="70"/>
  <c r="K216" i="70"/>
  <c r="K141" i="70"/>
  <c r="K126" i="70"/>
  <c r="K336" i="70"/>
  <c r="K276" i="70"/>
  <c r="K261" i="70"/>
  <c r="K111" i="70"/>
  <c r="K306" i="70"/>
  <c r="K231" i="70"/>
  <c r="K291" i="70"/>
  <c r="K156" i="70"/>
  <c r="T8" i="70"/>
  <c r="T4" i="48"/>
  <c r="E8" i="29"/>
  <c r="M8" i="29" s="1"/>
  <c r="E7" i="29"/>
  <c r="M7" i="29" s="1"/>
  <c r="T5" i="48"/>
  <c r="D6" i="48"/>
  <c r="G241" i="48" s="1"/>
  <c r="E6" i="29"/>
  <c r="M6" i="29" s="1"/>
  <c r="E15" i="29"/>
  <c r="E16" i="29"/>
  <c r="M16" i="29" s="1"/>
  <c r="C11" i="48"/>
  <c r="E23" i="29"/>
  <c r="E24" i="29"/>
  <c r="M24" i="29" s="1"/>
  <c r="M17" i="29"/>
  <c r="C8" i="48"/>
  <c r="T6" i="48"/>
  <c r="T7" i="48"/>
  <c r="G10" i="30"/>
  <c r="G16" i="30" s="1"/>
  <c r="G25" i="30" s="1"/>
  <c r="C27" i="31"/>
  <c r="B25" i="70" s="1"/>
  <c r="D16" i="30"/>
  <c r="E18" i="29" l="1"/>
  <c r="R18" i="70"/>
  <c r="R20" i="70" s="1"/>
  <c r="M15" i="29"/>
  <c r="M18" i="29" s="1"/>
  <c r="C9" i="31" s="1"/>
  <c r="E10" i="29"/>
  <c r="M10" i="29"/>
  <c r="C12" i="31" s="1"/>
  <c r="D12" i="31" s="1"/>
  <c r="F258" i="48"/>
  <c r="G61" i="48"/>
  <c r="G91" i="48"/>
  <c r="H251" i="48"/>
  <c r="H131" i="48"/>
  <c r="H356" i="48"/>
  <c r="H236" i="48"/>
  <c r="H116" i="48"/>
  <c r="H71" i="48"/>
  <c r="H56" i="48"/>
  <c r="H41" i="48"/>
  <c r="H26" i="48"/>
  <c r="H341" i="48"/>
  <c r="H221" i="48"/>
  <c r="H101" i="48"/>
  <c r="H191" i="48"/>
  <c r="H296" i="48"/>
  <c r="H161" i="48"/>
  <c r="H326" i="48"/>
  <c r="H206" i="48"/>
  <c r="H86" i="48"/>
  <c r="H311" i="48"/>
  <c r="H176" i="48"/>
  <c r="H281" i="48"/>
  <c r="H146" i="48"/>
  <c r="H266" i="48"/>
  <c r="J346" i="48"/>
  <c r="J226" i="48"/>
  <c r="J106" i="48"/>
  <c r="J331" i="48"/>
  <c r="J211" i="48"/>
  <c r="J91" i="48"/>
  <c r="J151" i="48"/>
  <c r="J121" i="48"/>
  <c r="J316" i="48"/>
  <c r="J196" i="48"/>
  <c r="J76" i="48"/>
  <c r="J301" i="48"/>
  <c r="J181" i="48"/>
  <c r="J286" i="48"/>
  <c r="J271" i="48"/>
  <c r="J241" i="48"/>
  <c r="J166" i="48"/>
  <c r="J361" i="48"/>
  <c r="J256" i="48"/>
  <c r="J136" i="48"/>
  <c r="I296" i="48"/>
  <c r="I176" i="48"/>
  <c r="I56" i="48"/>
  <c r="I281" i="48"/>
  <c r="I161" i="48"/>
  <c r="I116" i="48"/>
  <c r="I101" i="48"/>
  <c r="I206" i="48"/>
  <c r="I71" i="48"/>
  <c r="I266" i="48"/>
  <c r="I146" i="48"/>
  <c r="I236" i="48"/>
  <c r="I341" i="48"/>
  <c r="I326" i="48"/>
  <c r="I311" i="48"/>
  <c r="I251" i="48"/>
  <c r="I131" i="48"/>
  <c r="I356" i="48"/>
  <c r="I221" i="48"/>
  <c r="I86" i="48"/>
  <c r="I191" i="48"/>
  <c r="G166" i="48"/>
  <c r="G256" i="48"/>
  <c r="G301" i="48"/>
  <c r="G196" i="48"/>
  <c r="G211" i="48"/>
  <c r="G151" i="48"/>
  <c r="G316" i="48"/>
  <c r="G226" i="48"/>
  <c r="G121" i="48"/>
  <c r="G361" i="48"/>
  <c r="G331" i="48"/>
  <c r="G271" i="48"/>
  <c r="G46" i="48"/>
  <c r="G286" i="48"/>
  <c r="G181" i="48"/>
  <c r="G136" i="48"/>
  <c r="G76" i="48"/>
  <c r="G106" i="48"/>
  <c r="G346" i="48"/>
  <c r="F294" i="48"/>
  <c r="L361" i="48"/>
  <c r="L301" i="48"/>
  <c r="L241" i="48"/>
  <c r="L181" i="48"/>
  <c r="L121" i="48"/>
  <c r="L346" i="48"/>
  <c r="L286" i="48"/>
  <c r="L226" i="48"/>
  <c r="L166" i="48"/>
  <c r="L256" i="48"/>
  <c r="L136" i="48"/>
  <c r="L331" i="48"/>
  <c r="L211" i="48"/>
  <c r="L316" i="48"/>
  <c r="L196" i="48"/>
  <c r="L271" i="48"/>
  <c r="L151" i="48"/>
  <c r="K321" i="48"/>
  <c r="K261" i="48"/>
  <c r="K201" i="48"/>
  <c r="K141" i="48"/>
  <c r="K366" i="48"/>
  <c r="K306" i="48"/>
  <c r="K246" i="48"/>
  <c r="K186" i="48"/>
  <c r="K126" i="48"/>
  <c r="K276" i="48"/>
  <c r="K156" i="48"/>
  <c r="K351" i="48"/>
  <c r="K231" i="48"/>
  <c r="K111" i="48"/>
  <c r="K336" i="48"/>
  <c r="K216" i="48"/>
  <c r="K291" i="48"/>
  <c r="K171" i="48"/>
  <c r="E26" i="29"/>
  <c r="M23" i="29"/>
  <c r="M26" i="29" s="1"/>
  <c r="C15" i="31" s="1"/>
  <c r="D15" i="31" s="1"/>
  <c r="F335" i="48"/>
  <c r="F99" i="48"/>
  <c r="F143" i="48"/>
  <c r="F180" i="48"/>
  <c r="F91" i="48"/>
  <c r="F239" i="48"/>
  <c r="F140" i="48"/>
  <c r="F149" i="48"/>
  <c r="F300" i="48"/>
  <c r="F43" i="48"/>
  <c r="F17" i="48"/>
  <c r="F176" i="48"/>
  <c r="F26" i="48"/>
  <c r="F291" i="48"/>
  <c r="F24" i="48"/>
  <c r="F165" i="48"/>
  <c r="F164" i="48"/>
  <c r="F32" i="48"/>
  <c r="F219" i="48"/>
  <c r="F101" i="48"/>
  <c r="F173" i="48"/>
  <c r="F51" i="48"/>
  <c r="F265" i="48"/>
  <c r="F36" i="48"/>
  <c r="F345" i="48"/>
  <c r="F332" i="48"/>
  <c r="F16" i="48"/>
  <c r="F77" i="48"/>
  <c r="F339" i="48"/>
  <c r="F194" i="48"/>
  <c r="F283" i="48"/>
  <c r="F76" i="48"/>
  <c r="F348" i="48"/>
  <c r="F137" i="48"/>
  <c r="F189" i="48"/>
  <c r="F5" i="48"/>
  <c r="F218" i="48"/>
  <c r="F131" i="48"/>
  <c r="D7" i="48"/>
  <c r="F262" i="48"/>
  <c r="F249" i="48"/>
  <c r="F226" i="48"/>
  <c r="F337" i="48"/>
  <c r="F86" i="48"/>
  <c r="F316" i="48"/>
  <c r="F279" i="48"/>
  <c r="F107" i="48"/>
  <c r="F230" i="48"/>
  <c r="F324" i="48"/>
  <c r="F278" i="48"/>
  <c r="F44" i="48"/>
  <c r="F358" i="48"/>
  <c r="F175" i="48"/>
  <c r="F350" i="48"/>
  <c r="F217" i="48"/>
  <c r="F213" i="48"/>
  <c r="F297" i="48"/>
  <c r="F60" i="48"/>
  <c r="F151" i="48"/>
  <c r="F362" i="48"/>
  <c r="F53" i="48"/>
  <c r="F209" i="48"/>
  <c r="F331" i="48"/>
  <c r="F359" i="48"/>
  <c r="F236" i="48"/>
  <c r="F303" i="48"/>
  <c r="F66" i="48"/>
  <c r="F298" i="48"/>
  <c r="F304" i="48"/>
  <c r="F104" i="48"/>
  <c r="F197" i="48"/>
  <c r="F311" i="48"/>
  <c r="F31" i="48"/>
  <c r="F37" i="48"/>
  <c r="F271" i="48"/>
  <c r="F276" i="48"/>
  <c r="F243" i="48"/>
  <c r="T8" i="48"/>
  <c r="F341" i="48"/>
  <c r="F59" i="48"/>
  <c r="F305" i="48"/>
  <c r="F248" i="48"/>
  <c r="F35" i="48"/>
  <c r="F58" i="48"/>
  <c r="F190" i="48"/>
  <c r="F22" i="48"/>
  <c r="F110" i="48"/>
  <c r="F256" i="48"/>
  <c r="F174" i="48"/>
  <c r="F8" i="48"/>
  <c r="F96" i="48"/>
  <c r="F130" i="48"/>
  <c r="F264" i="48"/>
  <c r="F71" i="48"/>
  <c r="F277" i="48"/>
  <c r="F97" i="48"/>
  <c r="F292" i="48"/>
  <c r="F196" i="48"/>
  <c r="F255" i="48"/>
  <c r="F214" i="48"/>
  <c r="F89" i="48"/>
  <c r="F204" i="48"/>
  <c r="F166" i="48"/>
  <c r="F206" i="48"/>
  <c r="F4" i="48"/>
  <c r="F39" i="48"/>
  <c r="F251" i="48"/>
  <c r="F170" i="48"/>
  <c r="F27" i="48"/>
  <c r="F67" i="48"/>
  <c r="F366" i="48"/>
  <c r="F184" i="48"/>
  <c r="F267" i="48"/>
  <c r="F347" i="48"/>
  <c r="F145" i="48"/>
  <c r="F227" i="48"/>
  <c r="F228" i="48"/>
  <c r="F186" i="48"/>
  <c r="F33" i="48"/>
  <c r="F120" i="48"/>
  <c r="F241" i="48"/>
  <c r="F268" i="48"/>
  <c r="F3" i="48"/>
  <c r="F224" i="48"/>
  <c r="F92" i="48"/>
  <c r="F10" i="48"/>
  <c r="F340" i="48"/>
  <c r="F15" i="48"/>
  <c r="F200" i="48"/>
  <c r="F327" i="48"/>
  <c r="F30" i="48"/>
  <c r="F237" i="48"/>
  <c r="F211" i="48"/>
  <c r="F336" i="48"/>
  <c r="F202" i="48"/>
  <c r="F319" i="48"/>
  <c r="F132" i="48"/>
  <c r="F93" i="48"/>
  <c r="F195" i="48"/>
  <c r="F261" i="48"/>
  <c r="F19" i="48"/>
  <c r="F52" i="48"/>
  <c r="F29" i="48"/>
  <c r="F191" i="48"/>
  <c r="F356" i="48"/>
  <c r="F229" i="48"/>
  <c r="F18" i="48"/>
  <c r="F282" i="48"/>
  <c r="F161" i="48"/>
  <c r="F42" i="48"/>
  <c r="F23" i="48"/>
  <c r="F212" i="48"/>
  <c r="F355" i="48"/>
  <c r="F146" i="48"/>
  <c r="F34" i="48"/>
  <c r="F90" i="48"/>
  <c r="F82" i="48"/>
  <c r="F354" i="48"/>
  <c r="F167" i="48"/>
  <c r="F247" i="48"/>
  <c r="F365" i="48"/>
  <c r="F199" i="48"/>
  <c r="F47" i="48"/>
  <c r="F83" i="48"/>
  <c r="F172" i="48"/>
  <c r="F25" i="48"/>
  <c r="F162" i="48"/>
  <c r="F127" i="48"/>
  <c r="F121" i="48"/>
  <c r="F343" i="48"/>
  <c r="F353" i="48"/>
  <c r="F306" i="48"/>
  <c r="F87" i="48"/>
  <c r="F171" i="48"/>
  <c r="F253" i="48"/>
  <c r="F321" i="48"/>
  <c r="F136" i="48"/>
  <c r="F155" i="48"/>
  <c r="F62" i="48"/>
  <c r="F285" i="48"/>
  <c r="F13" i="48"/>
  <c r="F129" i="48"/>
  <c r="F328" i="48"/>
  <c r="F152" i="48"/>
  <c r="F225" i="48"/>
  <c r="F269" i="48"/>
  <c r="F309" i="48"/>
  <c r="F154" i="48"/>
  <c r="F245" i="48"/>
  <c r="F263" i="48"/>
  <c r="F169" i="48"/>
  <c r="F65" i="48"/>
  <c r="F287" i="48"/>
  <c r="F364" i="48"/>
  <c r="F333" i="48"/>
  <c r="F128" i="48"/>
  <c r="F216" i="48"/>
  <c r="F108" i="48"/>
  <c r="F198" i="48"/>
  <c r="F126" i="48"/>
  <c r="F40" i="48"/>
  <c r="F38" i="48"/>
  <c r="F325" i="48"/>
  <c r="F352" i="48"/>
  <c r="F185" i="48"/>
  <c r="F246" i="48"/>
  <c r="F112" i="48"/>
  <c r="F182" i="48"/>
  <c r="F111" i="48"/>
  <c r="F81" i="48"/>
  <c r="F301" i="48"/>
  <c r="F259" i="48"/>
  <c r="F144" i="48"/>
  <c r="F98" i="48"/>
  <c r="F85" i="48"/>
  <c r="F134" i="48"/>
  <c r="F208" i="48"/>
  <c r="F54" i="48"/>
  <c r="F28" i="48"/>
  <c r="F342" i="48"/>
  <c r="F231" i="48"/>
  <c r="F250" i="48"/>
  <c r="F141" i="48"/>
  <c r="F57" i="48"/>
  <c r="F320" i="48"/>
  <c r="F187" i="48"/>
  <c r="F270" i="48"/>
  <c r="F55" i="48"/>
  <c r="F205" i="48"/>
  <c r="F244" i="48"/>
  <c r="F344" i="48"/>
  <c r="F234" i="48"/>
  <c r="F193" i="48"/>
  <c r="F363" i="48"/>
  <c r="F147" i="48"/>
  <c r="F50" i="48"/>
  <c r="F308" i="48"/>
  <c r="F103" i="48"/>
  <c r="F274" i="48"/>
  <c r="F346" i="48"/>
  <c r="F360" i="48"/>
  <c r="F323" i="48"/>
  <c r="F299" i="48"/>
  <c r="F88" i="48"/>
  <c r="F266" i="48"/>
  <c r="F20" i="48"/>
  <c r="F296" i="48"/>
  <c r="F133" i="48"/>
  <c r="F168" i="48"/>
  <c r="F312" i="48"/>
  <c r="F307" i="48"/>
  <c r="F72" i="48"/>
  <c r="F122" i="48"/>
  <c r="F181" i="48"/>
  <c r="F139" i="48"/>
  <c r="F361" i="48"/>
  <c r="F240" i="48"/>
  <c r="F160" i="48"/>
  <c r="F6" i="48"/>
  <c r="F288" i="48"/>
  <c r="F232" i="48"/>
  <c r="F138" i="48"/>
  <c r="F68" i="48"/>
  <c r="F281" i="48"/>
  <c r="F313" i="48"/>
  <c r="F357" i="48"/>
  <c r="F158" i="48"/>
  <c r="F14" i="48"/>
  <c r="F329" i="48"/>
  <c r="F183" i="48"/>
  <c r="F179" i="48"/>
  <c r="F326" i="48"/>
  <c r="F221" i="48"/>
  <c r="F254" i="48"/>
  <c r="F70" i="48"/>
  <c r="F135" i="48"/>
  <c r="F119" i="48"/>
  <c r="F220" i="48"/>
  <c r="F156" i="48"/>
  <c r="F84" i="48"/>
  <c r="F106" i="48"/>
  <c r="F73" i="48"/>
  <c r="F177" i="48"/>
  <c r="F272" i="48"/>
  <c r="F317" i="48"/>
  <c r="F100" i="48"/>
  <c r="F295" i="48"/>
  <c r="F95" i="48"/>
  <c r="F80" i="48"/>
  <c r="F210" i="48"/>
  <c r="F334" i="48"/>
  <c r="F242" i="48"/>
  <c r="F113" i="48"/>
  <c r="F163" i="48"/>
  <c r="F123" i="48"/>
  <c r="F109" i="48"/>
  <c r="F260" i="48"/>
  <c r="F105" i="48"/>
  <c r="F207" i="48"/>
  <c r="F12" i="48"/>
  <c r="F273" i="48"/>
  <c r="F351" i="48"/>
  <c r="F56" i="48"/>
  <c r="F203" i="48"/>
  <c r="F7" i="48"/>
  <c r="F114" i="48"/>
  <c r="F235" i="48"/>
  <c r="F178" i="48"/>
  <c r="F318" i="48"/>
  <c r="F150" i="48"/>
  <c r="F125" i="48"/>
  <c r="F116" i="48"/>
  <c r="F330" i="48"/>
  <c r="F11" i="48"/>
  <c r="F293" i="48"/>
  <c r="F153" i="48"/>
  <c r="F223" i="48"/>
  <c r="F46" i="48"/>
  <c r="F9" i="48"/>
  <c r="F69" i="48"/>
  <c r="F45" i="48"/>
  <c r="F238" i="48"/>
  <c r="F41" i="48"/>
  <c r="F192" i="48"/>
  <c r="F201" i="48"/>
  <c r="F79" i="48"/>
  <c r="F314" i="48"/>
  <c r="F142" i="48"/>
  <c r="F94" i="48"/>
  <c r="F118" i="48"/>
  <c r="F257" i="48"/>
  <c r="F275" i="48"/>
  <c r="F74" i="48"/>
  <c r="F222" i="48"/>
  <c r="F233" i="48"/>
  <c r="F64" i="48"/>
  <c r="F61" i="48"/>
  <c r="F49" i="48"/>
  <c r="F302" i="48"/>
  <c r="F159" i="48"/>
  <c r="F188" i="48"/>
  <c r="F310" i="48"/>
  <c r="F290" i="48"/>
  <c r="F315" i="48"/>
  <c r="F21" i="48"/>
  <c r="F215" i="48"/>
  <c r="F124" i="48"/>
  <c r="F115" i="48"/>
  <c r="F117" i="48"/>
  <c r="F349" i="48"/>
  <c r="F252" i="48"/>
  <c r="F75" i="48"/>
  <c r="F157" i="48"/>
  <c r="F48" i="48"/>
  <c r="F289" i="48"/>
  <c r="F286" i="48"/>
  <c r="F280" i="48"/>
  <c r="F63" i="48"/>
  <c r="F78" i="48"/>
  <c r="F284" i="48"/>
  <c r="F148" i="48"/>
  <c r="F102" i="48"/>
  <c r="F338" i="48"/>
  <c r="F322" i="48"/>
  <c r="F10" i="30"/>
  <c r="B25" i="48"/>
  <c r="D25" i="30"/>
  <c r="F25" i="30" s="1"/>
  <c r="C5" i="31"/>
  <c r="C26" i="31"/>
  <c r="B24" i="70" s="1"/>
  <c r="C24" i="70" s="1"/>
  <c r="C17" i="70" s="1"/>
  <c r="D17" i="70" s="1"/>
  <c r="F16" i="30"/>
  <c r="F301" i="70" l="1"/>
  <c r="F101" i="70"/>
  <c r="F71" i="70"/>
  <c r="F211" i="70"/>
  <c r="F361" i="70"/>
  <c r="F161" i="70"/>
  <c r="F271" i="70"/>
  <c r="F331" i="70"/>
  <c r="F131" i="70"/>
  <c r="F191" i="70"/>
  <c r="F241" i="70"/>
  <c r="F41" i="70"/>
  <c r="D9" i="31"/>
  <c r="B14" i="70"/>
  <c r="M306" i="70"/>
  <c r="M186" i="70"/>
  <c r="M276" i="70"/>
  <c r="M156" i="70"/>
  <c r="M366" i="70"/>
  <c r="M246" i="70"/>
  <c r="M216" i="70"/>
  <c r="M126" i="70"/>
  <c r="M66" i="70"/>
  <c r="M96" i="70"/>
  <c r="M36" i="70"/>
  <c r="M336" i="70"/>
  <c r="C6" i="31"/>
  <c r="B13" i="70" s="1"/>
  <c r="B14" i="48"/>
  <c r="F29" i="51"/>
  <c r="C28" i="31"/>
  <c r="B26" i="70" s="1"/>
  <c r="D27" i="70" s="1"/>
  <c r="F25" i="51"/>
  <c r="F5" i="51"/>
  <c r="F24" i="51"/>
  <c r="K3" i="51"/>
  <c r="F20" i="51"/>
  <c r="F7" i="51"/>
  <c r="F6" i="51"/>
  <c r="F21" i="51"/>
  <c r="F27" i="51"/>
  <c r="F26" i="51"/>
  <c r="F22" i="51"/>
  <c r="F12" i="51"/>
  <c r="G33" i="51"/>
  <c r="F15" i="51"/>
  <c r="F8" i="51"/>
  <c r="F14" i="51"/>
  <c r="F23" i="51"/>
  <c r="F13" i="51"/>
  <c r="F28" i="51"/>
  <c r="B24" i="48"/>
  <c r="C24" i="48" s="1"/>
  <c r="C17" i="48" s="1"/>
  <c r="D27" i="31"/>
  <c r="F4" i="51"/>
  <c r="C14" i="70" l="1"/>
  <c r="C29" i="70" s="1"/>
  <c r="N130" i="70"/>
  <c r="N26" i="70"/>
  <c r="N6" i="70"/>
  <c r="N214" i="70"/>
  <c r="N72" i="70"/>
  <c r="N47" i="70"/>
  <c r="N124" i="70"/>
  <c r="N45" i="70"/>
  <c r="N90" i="70"/>
  <c r="N60" i="70"/>
  <c r="N40" i="70"/>
  <c r="N98" i="70"/>
  <c r="N28" i="70"/>
  <c r="N142" i="70"/>
  <c r="N294" i="70"/>
  <c r="N220" i="70"/>
  <c r="N352" i="70"/>
  <c r="N314" i="70"/>
  <c r="N293" i="70"/>
  <c r="N241" i="70"/>
  <c r="N308" i="70"/>
  <c r="N212" i="70"/>
  <c r="N365" i="70"/>
  <c r="N233" i="70"/>
  <c r="N173" i="70"/>
  <c r="N335" i="70"/>
  <c r="N208" i="70"/>
  <c r="N150" i="70"/>
  <c r="N100" i="70"/>
  <c r="N258" i="70"/>
  <c r="N153" i="70"/>
  <c r="N68" i="70"/>
  <c r="N204" i="70"/>
  <c r="N114" i="70"/>
  <c r="N295" i="70"/>
  <c r="N116" i="70"/>
  <c r="N264" i="70"/>
  <c r="N106" i="70"/>
  <c r="N29" i="70"/>
  <c r="N21" i="70"/>
  <c r="N64" i="70"/>
  <c r="N24" i="70"/>
  <c r="N18" i="70"/>
  <c r="N338" i="70"/>
  <c r="N158" i="70"/>
  <c r="N96" i="70"/>
  <c r="N357" i="70"/>
  <c r="N19" i="70"/>
  <c r="N104" i="70"/>
  <c r="N10" i="70"/>
  <c r="N13" i="70"/>
  <c r="N247" i="70"/>
  <c r="N152" i="70"/>
  <c r="N73" i="70"/>
  <c r="N35" i="70"/>
  <c r="N267" i="70"/>
  <c r="N213" i="70"/>
  <c r="N347" i="70"/>
  <c r="N307" i="70"/>
  <c r="N329" i="70"/>
  <c r="N288" i="70"/>
  <c r="N230" i="70"/>
  <c r="N297" i="70"/>
  <c r="N206" i="70"/>
  <c r="N354" i="70"/>
  <c r="N224" i="70"/>
  <c r="N168" i="70"/>
  <c r="N331" i="70"/>
  <c r="N205" i="70"/>
  <c r="N143" i="70"/>
  <c r="N135" i="70"/>
  <c r="N63" i="70"/>
  <c r="N199" i="70"/>
  <c r="N111" i="70"/>
  <c r="N289" i="70"/>
  <c r="N108" i="70"/>
  <c r="N123" i="70"/>
  <c r="N84" i="70"/>
  <c r="N291" i="70"/>
  <c r="N337" i="70"/>
  <c r="N53" i="70"/>
  <c r="N323" i="70"/>
  <c r="N121" i="70"/>
  <c r="N186" i="70"/>
  <c r="N265" i="70"/>
  <c r="N209" i="70"/>
  <c r="N343" i="70"/>
  <c r="N305" i="70"/>
  <c r="N322" i="70"/>
  <c r="N284" i="70"/>
  <c r="N219" i="70"/>
  <c r="N290" i="70"/>
  <c r="N191" i="70"/>
  <c r="N315" i="70"/>
  <c r="N218" i="70"/>
  <c r="N164" i="70"/>
  <c r="N328" i="70"/>
  <c r="N190" i="70"/>
  <c r="N138" i="70"/>
  <c r="N332" i="70"/>
  <c r="N244" i="70"/>
  <c r="N129" i="70"/>
  <c r="N366" i="70"/>
  <c r="N195" i="70"/>
  <c r="N88" i="70"/>
  <c r="N285" i="70"/>
  <c r="N162" i="70"/>
  <c r="N103" i="70"/>
  <c r="N148" i="70"/>
  <c r="N192" i="70"/>
  <c r="N110" i="70"/>
  <c r="N49" i="70"/>
  <c r="N85" i="70"/>
  <c r="N4" i="70"/>
  <c r="N74" i="70"/>
  <c r="N326" i="70"/>
  <c r="N48" i="70"/>
  <c r="N279" i="70"/>
  <c r="N17" i="70"/>
  <c r="N216" i="70"/>
  <c r="N99" i="70"/>
  <c r="N43" i="70"/>
  <c r="N303" i="70"/>
  <c r="N78" i="70"/>
  <c r="N7" i="70"/>
  <c r="N117" i="70"/>
  <c r="N37" i="70"/>
  <c r="N363" i="70"/>
  <c r="N232" i="70"/>
  <c r="N70" i="70"/>
  <c r="N361" i="70"/>
  <c r="N251" i="70"/>
  <c r="N202" i="70"/>
  <c r="N336" i="70"/>
  <c r="N362" i="70"/>
  <c r="N317" i="70"/>
  <c r="N277" i="70"/>
  <c r="N196" i="70"/>
  <c r="N278" i="70"/>
  <c r="N183" i="70"/>
  <c r="N269" i="70"/>
  <c r="N215" i="70"/>
  <c r="N157" i="70"/>
  <c r="N324" i="70"/>
  <c r="N172" i="70"/>
  <c r="N134" i="70"/>
  <c r="N321" i="70"/>
  <c r="N240" i="70"/>
  <c r="N115" i="70"/>
  <c r="N319" i="70"/>
  <c r="N185" i="70"/>
  <c r="N81" i="70"/>
  <c r="N280" i="70"/>
  <c r="N151" i="70"/>
  <c r="N312" i="70"/>
  <c r="N345" i="70"/>
  <c r="N187" i="70"/>
  <c r="N107" i="70"/>
  <c r="N272" i="70"/>
  <c r="N71" i="70"/>
  <c r="N360" i="70"/>
  <c r="N58" i="70"/>
  <c r="N270" i="70"/>
  <c r="N36" i="70"/>
  <c r="N253" i="70"/>
  <c r="N5" i="70"/>
  <c r="N180" i="70"/>
  <c r="N87" i="70"/>
  <c r="N31" i="70"/>
  <c r="N276" i="70"/>
  <c r="N66" i="70"/>
  <c r="N348" i="70"/>
  <c r="N112" i="70"/>
  <c r="N32" i="70"/>
  <c r="N245" i="70"/>
  <c r="N141" i="70"/>
  <c r="N350" i="70"/>
  <c r="N242" i="70"/>
  <c r="N197" i="70"/>
  <c r="N334" i="70"/>
  <c r="N358" i="70"/>
  <c r="N313" i="70"/>
  <c r="N275" i="70"/>
  <c r="N176" i="70"/>
  <c r="N266" i="70"/>
  <c r="N178" i="70"/>
  <c r="N263" i="70"/>
  <c r="N203" i="70"/>
  <c r="N155" i="70"/>
  <c r="N310" i="70"/>
  <c r="N167" i="70"/>
  <c r="N127" i="70"/>
  <c r="N298" i="70"/>
  <c r="N201" i="70"/>
  <c r="N91" i="70"/>
  <c r="N261" i="70"/>
  <c r="N181" i="70"/>
  <c r="N364" i="70"/>
  <c r="N246" i="70"/>
  <c r="N139" i="70"/>
  <c r="N226" i="70"/>
  <c r="N327" i="70"/>
  <c r="N175" i="70"/>
  <c r="N105" i="70"/>
  <c r="N234" i="70"/>
  <c r="N65" i="70"/>
  <c r="N271" i="70"/>
  <c r="N46" i="70"/>
  <c r="N257" i="70"/>
  <c r="N25" i="70"/>
  <c r="N228" i="70"/>
  <c r="N320" i="70"/>
  <c r="N170" i="70"/>
  <c r="N79" i="70"/>
  <c r="N83" i="70"/>
  <c r="N250" i="70"/>
  <c r="N50" i="70"/>
  <c r="N286" i="70"/>
  <c r="N101" i="70"/>
  <c r="N15" i="70"/>
  <c r="N259" i="70"/>
  <c r="N210" i="70"/>
  <c r="N252" i="70"/>
  <c r="N57" i="70"/>
  <c r="N274" i="70"/>
  <c r="N3" i="70"/>
  <c r="N316" i="70"/>
  <c r="N344" i="70"/>
  <c r="N353" i="70"/>
  <c r="N156" i="70"/>
  <c r="N179" i="70"/>
  <c r="N341" i="70"/>
  <c r="N77" i="70"/>
  <c r="N39" i="70"/>
  <c r="N325" i="70"/>
  <c r="N92" i="70"/>
  <c r="N339" i="70"/>
  <c r="N238" i="70"/>
  <c r="N193" i="70"/>
  <c r="N330" i="70"/>
  <c r="N351" i="70"/>
  <c r="N306" i="70"/>
  <c r="N355" i="70"/>
  <c r="N260" i="70"/>
  <c r="N166" i="70"/>
  <c r="N254" i="70"/>
  <c r="N200" i="70"/>
  <c r="N356" i="70"/>
  <c r="N302" i="70"/>
  <c r="N163" i="70"/>
  <c r="N125" i="70"/>
  <c r="N287" i="70"/>
  <c r="N182" i="70"/>
  <c r="N89" i="70"/>
  <c r="N256" i="70"/>
  <c r="N177" i="70"/>
  <c r="N346" i="70"/>
  <c r="N237" i="70"/>
  <c r="N136" i="70"/>
  <c r="N217" i="70"/>
  <c r="N299" i="70"/>
  <c r="N147" i="70"/>
  <c r="N94" i="70"/>
  <c r="N59" i="70"/>
  <c r="N207" i="70"/>
  <c r="N41" i="70"/>
  <c r="N243" i="70"/>
  <c r="N14" i="70"/>
  <c r="N86" i="70"/>
  <c r="N160" i="70"/>
  <c r="N76" i="70"/>
  <c r="N225" i="70"/>
  <c r="N42" i="70"/>
  <c r="N97" i="70"/>
  <c r="N231" i="70"/>
  <c r="N342" i="70"/>
  <c r="N304" i="70"/>
  <c r="N255" i="70"/>
  <c r="N236" i="70"/>
  <c r="N146" i="70"/>
  <c r="N194" i="70"/>
  <c r="N292" i="70"/>
  <c r="N109" i="70"/>
  <c r="N82" i="70"/>
  <c r="N159" i="70"/>
  <c r="N189" i="70"/>
  <c r="N140" i="70"/>
  <c r="N95" i="70"/>
  <c r="N137" i="70"/>
  <c r="N262" i="70"/>
  <c r="N296" i="70"/>
  <c r="N222" i="70"/>
  <c r="N359" i="70"/>
  <c r="N318" i="70"/>
  <c r="N340" i="70"/>
  <c r="N300" i="70"/>
  <c r="N248" i="70"/>
  <c r="N311" i="70"/>
  <c r="N221" i="70"/>
  <c r="N144" i="70"/>
  <c r="N239" i="70"/>
  <c r="N188" i="70"/>
  <c r="N349" i="70"/>
  <c r="N235" i="70"/>
  <c r="N154" i="70"/>
  <c r="N102" i="70"/>
  <c r="N268" i="70"/>
  <c r="N171" i="70"/>
  <c r="N75" i="70"/>
  <c r="N223" i="70"/>
  <c r="N149" i="70"/>
  <c r="N301" i="70"/>
  <c r="N227" i="70"/>
  <c r="N119" i="70"/>
  <c r="N184" i="70"/>
  <c r="N273" i="70"/>
  <c r="N132" i="70"/>
  <c r="N61" i="70"/>
  <c r="N128" i="70"/>
  <c r="N27" i="70"/>
  <c r="N145" i="70"/>
  <c r="N34" i="70"/>
  <c r="N80" i="70"/>
  <c r="N16" i="70"/>
  <c r="N23" i="70"/>
  <c r="N309" i="70"/>
  <c r="N131" i="70"/>
  <c r="N67" i="70"/>
  <c r="N33" i="70"/>
  <c r="N118" i="70"/>
  <c r="N30" i="70"/>
  <c r="N174" i="70"/>
  <c r="N69" i="70"/>
  <c r="N20" i="70"/>
  <c r="N333" i="70"/>
  <c r="N198" i="70"/>
  <c r="N161" i="70"/>
  <c r="N126" i="70"/>
  <c r="N56" i="70"/>
  <c r="N11" i="70"/>
  <c r="N133" i="70"/>
  <c r="N55" i="70"/>
  <c r="N2" i="70"/>
  <c r="P2" i="70" s="1"/>
  <c r="N281" i="70"/>
  <c r="N120" i="70"/>
  <c r="N12" i="70"/>
  <c r="N113" i="70"/>
  <c r="N165" i="70"/>
  <c r="N62" i="70"/>
  <c r="N249" i="70"/>
  <c r="N169" i="70"/>
  <c r="N211" i="70"/>
  <c r="N54" i="70"/>
  <c r="N8" i="70"/>
  <c r="N52" i="70"/>
  <c r="N229" i="70"/>
  <c r="N51" i="70"/>
  <c r="N93" i="70"/>
  <c r="N122" i="70"/>
  <c r="N282" i="70"/>
  <c r="N283" i="70"/>
  <c r="N44" i="70"/>
  <c r="N9" i="70"/>
  <c r="N38" i="70"/>
  <c r="N22" i="70"/>
  <c r="F11" i="51"/>
  <c r="G10" i="51" s="1"/>
  <c r="G17" i="51" s="1"/>
  <c r="B13" i="48"/>
  <c r="C14" i="48" s="1"/>
  <c r="D14" i="48" s="1"/>
  <c r="D6" i="31"/>
  <c r="D16" i="31" s="1"/>
  <c r="D17" i="48"/>
  <c r="K5" i="51"/>
  <c r="I19" i="51" s="1"/>
  <c r="D28" i="31"/>
  <c r="B26" i="48"/>
  <c r="D27" i="48" s="1"/>
  <c r="F30" i="51"/>
  <c r="G19" i="51" s="1"/>
  <c r="D14" i="70" l="1"/>
  <c r="O271" i="70" s="1"/>
  <c r="P3" i="70"/>
  <c r="P4" i="70" s="1"/>
  <c r="P5" i="70" s="1"/>
  <c r="P6" i="70" s="1"/>
  <c r="P7" i="70" s="1"/>
  <c r="P8" i="70" s="1"/>
  <c r="P9" i="70" s="1"/>
  <c r="P10" i="70" s="1"/>
  <c r="P11" i="70" s="1"/>
  <c r="P12" i="70" s="1"/>
  <c r="P13" i="70" s="1"/>
  <c r="P14" i="70" s="1"/>
  <c r="P15" i="70" s="1"/>
  <c r="D29" i="31"/>
  <c r="D32" i="31" s="1"/>
  <c r="D34" i="31" s="1"/>
  <c r="K32" i="51" s="1"/>
  <c r="K33" i="51" s="1"/>
  <c r="K9" i="51"/>
  <c r="K11" i="51" s="1"/>
  <c r="I15" i="51" s="1"/>
  <c r="G32" i="51"/>
  <c r="G35" i="51" s="1"/>
  <c r="M156" i="48"/>
  <c r="M96" i="48"/>
  <c r="M336" i="48"/>
  <c r="M276" i="48"/>
  <c r="M246" i="48"/>
  <c r="M66" i="48"/>
  <c r="M36" i="48"/>
  <c r="M366" i="48"/>
  <c r="M216" i="48"/>
  <c r="M126" i="48"/>
  <c r="M306" i="48"/>
  <c r="M186" i="48"/>
  <c r="C29" i="48"/>
  <c r="N320" i="48"/>
  <c r="N360" i="48"/>
  <c r="N342" i="48"/>
  <c r="N267" i="48"/>
  <c r="N362" i="48"/>
  <c r="N55" i="48"/>
  <c r="N21" i="48"/>
  <c r="N74" i="48"/>
  <c r="N33" i="48"/>
  <c r="N301" i="48"/>
  <c r="N289" i="48"/>
  <c r="N141" i="48"/>
  <c r="N121" i="48"/>
  <c r="N167" i="48"/>
  <c r="N359" i="48"/>
  <c r="N200" i="48"/>
  <c r="N127" i="48"/>
  <c r="N60" i="48"/>
  <c r="N251" i="48"/>
  <c r="N36" i="48"/>
  <c r="N358" i="48"/>
  <c r="N30" i="48"/>
  <c r="N32" i="48"/>
  <c r="N307" i="48"/>
  <c r="N155" i="48"/>
  <c r="N126" i="48"/>
  <c r="N39" i="48"/>
  <c r="N241" i="48"/>
  <c r="N6" i="48"/>
  <c r="N169" i="48"/>
  <c r="N277" i="48"/>
  <c r="N134" i="48"/>
  <c r="N56" i="48"/>
  <c r="N173" i="48"/>
  <c r="N329" i="48"/>
  <c r="N288" i="48"/>
  <c r="N300" i="48"/>
  <c r="N191" i="48"/>
  <c r="N235" i="48"/>
  <c r="N310" i="48"/>
  <c r="N227" i="48"/>
  <c r="N295" i="48"/>
  <c r="N137" i="48"/>
  <c r="N253" i="48"/>
  <c r="N263" i="48"/>
  <c r="N132" i="48"/>
  <c r="N162" i="48"/>
  <c r="N91" i="48"/>
  <c r="N183" i="48"/>
  <c r="N40" i="48"/>
  <c r="N317" i="48"/>
  <c r="N65" i="48"/>
  <c r="N26" i="48"/>
  <c r="N197" i="48"/>
  <c r="N303" i="48"/>
  <c r="N364" i="48"/>
  <c r="N296" i="48"/>
  <c r="N138" i="48"/>
  <c r="N323" i="48"/>
  <c r="N356" i="48"/>
  <c r="N178" i="48"/>
  <c r="N257" i="48"/>
  <c r="N340" i="48"/>
  <c r="N67" i="48"/>
  <c r="N128" i="48"/>
  <c r="N108" i="48"/>
  <c r="N332" i="48"/>
  <c r="N23" i="48"/>
  <c r="N254" i="48"/>
  <c r="N293" i="48"/>
  <c r="N237" i="48"/>
  <c r="N233" i="48"/>
  <c r="N366" i="48"/>
  <c r="N149" i="48"/>
  <c r="N228" i="48"/>
  <c r="N346" i="48"/>
  <c r="N114" i="48"/>
  <c r="N19" i="48"/>
  <c r="N29" i="48"/>
  <c r="N276" i="48"/>
  <c r="N170" i="48"/>
  <c r="N125" i="48"/>
  <c r="N175" i="48"/>
  <c r="N350" i="48"/>
  <c r="N160" i="48"/>
  <c r="N345" i="48"/>
  <c r="N246" i="48"/>
  <c r="N334" i="48"/>
  <c r="N16" i="48"/>
  <c r="N90" i="48"/>
  <c r="N333" i="48"/>
  <c r="N18" i="48"/>
  <c r="N193" i="48"/>
  <c r="N208" i="48"/>
  <c r="N365" i="48"/>
  <c r="N122" i="48"/>
  <c r="N79" i="48"/>
  <c r="N61" i="48"/>
  <c r="N24" i="48"/>
  <c r="N107" i="48"/>
  <c r="N95" i="48"/>
  <c r="N238" i="48"/>
  <c r="N64" i="48"/>
  <c r="N249" i="48"/>
  <c r="N129" i="48"/>
  <c r="N209" i="48"/>
  <c r="N229" i="48"/>
  <c r="N15" i="48"/>
  <c r="N87" i="48"/>
  <c r="N22" i="48"/>
  <c r="N17" i="48"/>
  <c r="N76" i="48"/>
  <c r="N157" i="48"/>
  <c r="N315" i="48"/>
  <c r="N339" i="48"/>
  <c r="N42" i="48"/>
  <c r="N331" i="48"/>
  <c r="N260" i="48"/>
  <c r="N72" i="48"/>
  <c r="N268" i="48"/>
  <c r="N192" i="48"/>
  <c r="N304" i="48"/>
  <c r="N219" i="48"/>
  <c r="N281" i="48"/>
  <c r="N100" i="48"/>
  <c r="N297" i="48"/>
  <c r="N93" i="48"/>
  <c r="N239" i="48"/>
  <c r="N70" i="48"/>
  <c r="N326" i="48"/>
  <c r="N264" i="48"/>
  <c r="N84" i="48"/>
  <c r="N215" i="48"/>
  <c r="N92" i="48"/>
  <c r="N152" i="48"/>
  <c r="N168" i="48"/>
  <c r="N205" i="48"/>
  <c r="N130" i="48"/>
  <c r="N181" i="48"/>
  <c r="N348" i="48"/>
  <c r="N104" i="48"/>
  <c r="N343" i="48"/>
  <c r="N49" i="48"/>
  <c r="N313" i="48"/>
  <c r="N112" i="48"/>
  <c r="N204" i="48"/>
  <c r="N266" i="48"/>
  <c r="N5" i="48"/>
  <c r="N199" i="48"/>
  <c r="N171" i="48"/>
  <c r="N71" i="48"/>
  <c r="N336" i="48"/>
  <c r="N322" i="48"/>
  <c r="N286" i="48"/>
  <c r="N201" i="48"/>
  <c r="N314" i="48"/>
  <c r="N98" i="48"/>
  <c r="N89" i="48"/>
  <c r="N188" i="48"/>
  <c r="N244" i="48"/>
  <c r="N80" i="48"/>
  <c r="N75" i="48"/>
  <c r="N103" i="48"/>
  <c r="N312" i="48"/>
  <c r="N166" i="48"/>
  <c r="N279" i="48"/>
  <c r="N250" i="48"/>
  <c r="N273" i="48"/>
  <c r="N202" i="48"/>
  <c r="N270" i="48"/>
  <c r="N177" i="48"/>
  <c r="N218" i="48"/>
  <c r="N248" i="48"/>
  <c r="N119" i="48"/>
  <c r="N179" i="48"/>
  <c r="N116" i="48"/>
  <c r="N120" i="48"/>
  <c r="N308" i="48"/>
  <c r="N361" i="48"/>
  <c r="N285" i="48"/>
  <c r="N161" i="48"/>
  <c r="N207" i="48"/>
  <c r="N52" i="48"/>
  <c r="N159" i="48"/>
  <c r="N299" i="48"/>
  <c r="N88" i="48"/>
  <c r="N113" i="48"/>
  <c r="N247" i="48"/>
  <c r="N4" i="48"/>
  <c r="N280" i="48"/>
  <c r="N357" i="48"/>
  <c r="N68" i="48"/>
  <c r="N261" i="48"/>
  <c r="N145" i="48"/>
  <c r="N146" i="48"/>
  <c r="N352" i="48"/>
  <c r="N83" i="48"/>
  <c r="N292" i="48"/>
  <c r="N25" i="48"/>
  <c r="N269" i="48"/>
  <c r="N349" i="48"/>
  <c r="N106" i="48"/>
  <c r="N172" i="48"/>
  <c r="N245" i="48"/>
  <c r="N144" i="48"/>
  <c r="N37" i="48"/>
  <c r="N139" i="48"/>
  <c r="N143" i="48"/>
  <c r="N217" i="48"/>
  <c r="N355" i="48"/>
  <c r="N330" i="48"/>
  <c r="N2" i="48"/>
  <c r="P2" i="48" s="1"/>
  <c r="N272" i="48"/>
  <c r="N31" i="48"/>
  <c r="N38" i="48"/>
  <c r="N11" i="48"/>
  <c r="N319" i="48"/>
  <c r="N259" i="48"/>
  <c r="N186" i="48"/>
  <c r="N124" i="48"/>
  <c r="N275" i="48"/>
  <c r="N85" i="48"/>
  <c r="N214" i="48"/>
  <c r="N321" i="48"/>
  <c r="N195" i="48"/>
  <c r="N262" i="48"/>
  <c r="N45" i="48"/>
  <c r="N212" i="48"/>
  <c r="N354" i="48"/>
  <c r="N290" i="48"/>
  <c r="N226" i="48"/>
  <c r="N136" i="48"/>
  <c r="N232" i="48"/>
  <c r="N305" i="48"/>
  <c r="N240" i="48"/>
  <c r="N341" i="48"/>
  <c r="N131" i="48"/>
  <c r="N335" i="48"/>
  <c r="N115" i="48"/>
  <c r="N13" i="48"/>
  <c r="N282" i="48"/>
  <c r="N57" i="48"/>
  <c r="N220" i="48"/>
  <c r="N223" i="48"/>
  <c r="N353" i="48"/>
  <c r="N14" i="48"/>
  <c r="N291" i="48"/>
  <c r="N62" i="48"/>
  <c r="N196" i="48"/>
  <c r="N20" i="48"/>
  <c r="N150" i="48"/>
  <c r="N73" i="48"/>
  <c r="N231" i="48"/>
  <c r="N344" i="48"/>
  <c r="N194" i="48"/>
  <c r="N9" i="48"/>
  <c r="N59" i="48"/>
  <c r="N221" i="48"/>
  <c r="N105" i="48"/>
  <c r="N309" i="48"/>
  <c r="N44" i="48"/>
  <c r="N351" i="48"/>
  <c r="N3" i="48"/>
  <c r="N211" i="48"/>
  <c r="N86" i="48"/>
  <c r="N185" i="48"/>
  <c r="N164" i="48"/>
  <c r="N190" i="48"/>
  <c r="N230" i="48"/>
  <c r="N311" i="48"/>
  <c r="N189" i="48"/>
  <c r="N153" i="48"/>
  <c r="N284" i="48"/>
  <c r="N27" i="48"/>
  <c r="N163" i="48"/>
  <c r="N28" i="48"/>
  <c r="N51" i="48"/>
  <c r="N54" i="48"/>
  <c r="N306" i="48"/>
  <c r="N35" i="48"/>
  <c r="N338" i="48"/>
  <c r="N111" i="48"/>
  <c r="N252" i="48"/>
  <c r="N97" i="48"/>
  <c r="N255" i="48"/>
  <c r="N12" i="48"/>
  <c r="N176" i="48"/>
  <c r="N148" i="48"/>
  <c r="N325" i="48"/>
  <c r="N7" i="48"/>
  <c r="N151" i="48"/>
  <c r="N278" i="48"/>
  <c r="N96" i="48"/>
  <c r="N47" i="48"/>
  <c r="N206" i="48"/>
  <c r="N117" i="48"/>
  <c r="N118" i="48"/>
  <c r="N99" i="48"/>
  <c r="N147" i="48"/>
  <c r="N287" i="48"/>
  <c r="N274" i="48"/>
  <c r="N242" i="48"/>
  <c r="N298" i="48"/>
  <c r="N101" i="48"/>
  <c r="N50" i="48"/>
  <c r="N347" i="48"/>
  <c r="N225" i="48"/>
  <c r="N213" i="48"/>
  <c r="N78" i="48"/>
  <c r="N187" i="48"/>
  <c r="N327" i="48"/>
  <c r="N283" i="48"/>
  <c r="N58" i="48"/>
  <c r="N102" i="48"/>
  <c r="N69" i="48"/>
  <c r="N133" i="48"/>
  <c r="N222" i="48"/>
  <c r="N256" i="48"/>
  <c r="N203" i="48"/>
  <c r="N10" i="48"/>
  <c r="N216" i="48"/>
  <c r="N53" i="48"/>
  <c r="N182" i="48"/>
  <c r="N34" i="48"/>
  <c r="N180" i="48"/>
  <c r="N210" i="48"/>
  <c r="N363" i="48"/>
  <c r="N142" i="48"/>
  <c r="N8" i="48"/>
  <c r="N63" i="48"/>
  <c r="N41" i="48"/>
  <c r="N94" i="48"/>
  <c r="N265" i="48"/>
  <c r="N271" i="48"/>
  <c r="N135" i="48"/>
  <c r="N66" i="48"/>
  <c r="N316" i="48"/>
  <c r="N109" i="48"/>
  <c r="N328" i="48"/>
  <c r="N184" i="48"/>
  <c r="N174" i="48"/>
  <c r="N337" i="48"/>
  <c r="N198" i="48"/>
  <c r="N82" i="48"/>
  <c r="N234" i="48"/>
  <c r="N243" i="48"/>
  <c r="N77" i="48"/>
  <c r="N110" i="48"/>
  <c r="N48" i="48"/>
  <c r="N324" i="48"/>
  <c r="N156" i="48"/>
  <c r="N46" i="48"/>
  <c r="N294" i="48"/>
  <c r="N165" i="48"/>
  <c r="N258" i="48"/>
  <c r="N236" i="48"/>
  <c r="N81" i="48"/>
  <c r="N302" i="48"/>
  <c r="N43" i="48"/>
  <c r="N318" i="48"/>
  <c r="N224" i="48"/>
  <c r="N158" i="48"/>
  <c r="N154" i="48"/>
  <c r="N123" i="48"/>
  <c r="N140" i="48"/>
  <c r="O219" i="48"/>
  <c r="O83" i="48"/>
  <c r="O346" i="48"/>
  <c r="O39" i="48"/>
  <c r="O249" i="48"/>
  <c r="O226" i="48"/>
  <c r="O61" i="48"/>
  <c r="O331" i="48"/>
  <c r="O23" i="48"/>
  <c r="O263" i="48"/>
  <c r="O353" i="48"/>
  <c r="O323" i="48"/>
  <c r="O136" i="48"/>
  <c r="O279" i="48"/>
  <c r="O293" i="48"/>
  <c r="O196" i="48"/>
  <c r="O256" i="48"/>
  <c r="O173" i="48"/>
  <c r="O143" i="48"/>
  <c r="O203" i="48"/>
  <c r="O91" i="48"/>
  <c r="O301" i="48"/>
  <c r="O31" i="48"/>
  <c r="O113" i="48"/>
  <c r="O151" i="48"/>
  <c r="O316" i="48"/>
  <c r="O99" i="48"/>
  <c r="O309" i="48"/>
  <c r="O211" i="48"/>
  <c r="O189" i="48"/>
  <c r="O76" i="48"/>
  <c r="O46" i="48"/>
  <c r="O53" i="48"/>
  <c r="O69" i="48"/>
  <c r="O286" i="48"/>
  <c r="O106" i="48"/>
  <c r="O241" i="48"/>
  <c r="O121" i="48"/>
  <c r="O361" i="48"/>
  <c r="O129" i="48"/>
  <c r="O339" i="48"/>
  <c r="O181" i="48"/>
  <c r="O271" i="48"/>
  <c r="O166" i="48"/>
  <c r="O159" i="48"/>
  <c r="O233" i="48"/>
  <c r="O286" i="70" l="1"/>
  <c r="O39" i="70"/>
  <c r="O53" i="70"/>
  <c r="O113" i="70"/>
  <c r="O339" i="70"/>
  <c r="O181" i="70"/>
  <c r="O293" i="70"/>
  <c r="O233" i="70"/>
  <c r="O91" i="70"/>
  <c r="O219" i="70"/>
  <c r="O69" i="70"/>
  <c r="O256" i="70"/>
  <c r="O121" i="70"/>
  <c r="O211" i="70"/>
  <c r="O316" i="70"/>
  <c r="O361" i="70"/>
  <c r="O279" i="70"/>
  <c r="O331" i="70"/>
  <c r="O166" i="70"/>
  <c r="O106" i="70"/>
  <c r="O46" i="70"/>
  <c r="O196" i="70"/>
  <c r="O76" i="70"/>
  <c r="O83" i="70"/>
  <c r="O143" i="70"/>
  <c r="O136" i="70"/>
  <c r="O249" i="70"/>
  <c r="O61" i="70"/>
  <c r="O99" i="70"/>
  <c r="O189" i="70"/>
  <c r="O241" i="70"/>
  <c r="O226" i="70"/>
  <c r="O31" i="70"/>
  <c r="O353" i="70"/>
  <c r="O129" i="70"/>
  <c r="O173" i="70"/>
  <c r="O23" i="70"/>
  <c r="O203" i="70"/>
  <c r="O346" i="70"/>
  <c r="O16" i="70"/>
  <c r="P16" i="70" s="1"/>
  <c r="P17" i="70" s="1"/>
  <c r="P18" i="70" s="1"/>
  <c r="P19" i="70" s="1"/>
  <c r="P20" i="70" s="1"/>
  <c r="P21" i="70" s="1"/>
  <c r="P22" i="70" s="1"/>
  <c r="O301" i="70"/>
  <c r="O323" i="70"/>
  <c r="O309" i="70"/>
  <c r="O263" i="70"/>
  <c r="O159" i="70"/>
  <c r="O151" i="70"/>
  <c r="K10" i="51"/>
  <c r="P3" i="48"/>
  <c r="P4" i="48" s="1"/>
  <c r="P5" i="48" s="1"/>
  <c r="P6" i="48" s="1"/>
  <c r="P7" i="48" s="1"/>
  <c r="P8" i="48" s="1"/>
  <c r="P9" i="48" s="1"/>
  <c r="P10" i="48" s="1"/>
  <c r="P11" i="48" s="1"/>
  <c r="P12" i="48" s="1"/>
  <c r="P13" i="48" s="1"/>
  <c r="P14" i="48" s="1"/>
  <c r="P15" i="48" s="1"/>
  <c r="P16" i="48" s="1"/>
  <c r="P17" i="48" s="1"/>
  <c r="P18" i="48" s="1"/>
  <c r="P19" i="48" s="1"/>
  <c r="P20" i="48" s="1"/>
  <c r="P21" i="48" s="1"/>
  <c r="P22" i="48" s="1"/>
  <c r="P23" i="48" s="1"/>
  <c r="P24" i="48" s="1"/>
  <c r="P25" i="48" s="1"/>
  <c r="P26" i="48" s="1"/>
  <c r="P27" i="48" s="1"/>
  <c r="P28" i="48" s="1"/>
  <c r="P29" i="48" s="1"/>
  <c r="P30" i="48" s="1"/>
  <c r="P31" i="48" s="1"/>
  <c r="P32" i="48" s="1"/>
  <c r="P33" i="48" s="1"/>
  <c r="P34" i="48" s="1"/>
  <c r="P35" i="48" s="1"/>
  <c r="P36" i="48" s="1"/>
  <c r="P37" i="48" s="1"/>
  <c r="P38" i="48" s="1"/>
  <c r="P39" i="48" s="1"/>
  <c r="P40" i="48" s="1"/>
  <c r="P41" i="48" s="1"/>
  <c r="P42" i="48" s="1"/>
  <c r="P43" i="48" s="1"/>
  <c r="P44" i="48" s="1"/>
  <c r="P45" i="48" s="1"/>
  <c r="P46" i="48" s="1"/>
  <c r="P47" i="48" s="1"/>
  <c r="P48" i="48" s="1"/>
  <c r="P49" i="48" s="1"/>
  <c r="P50" i="48" s="1"/>
  <c r="P51" i="48" s="1"/>
  <c r="P52" i="48" s="1"/>
  <c r="P53" i="48" s="1"/>
  <c r="P54" i="48" s="1"/>
  <c r="P55" i="48" s="1"/>
  <c r="P56" i="48" s="1"/>
  <c r="P57" i="48" s="1"/>
  <c r="P58" i="48" s="1"/>
  <c r="P59" i="48" s="1"/>
  <c r="P60" i="48" s="1"/>
  <c r="P61" i="48" s="1"/>
  <c r="P62" i="48" s="1"/>
  <c r="P63" i="48" s="1"/>
  <c r="P64" i="48" s="1"/>
  <c r="P65" i="48" s="1"/>
  <c r="P66" i="48" s="1"/>
  <c r="P67" i="48" s="1"/>
  <c r="P68" i="48" s="1"/>
  <c r="P69" i="48" s="1"/>
  <c r="P70" i="48" s="1"/>
  <c r="P71" i="48" s="1"/>
  <c r="P72" i="48" s="1"/>
  <c r="P73" i="48" s="1"/>
  <c r="P74" i="48" s="1"/>
  <c r="P75" i="48" s="1"/>
  <c r="P76" i="48" s="1"/>
  <c r="P77" i="48" s="1"/>
  <c r="P78" i="48" s="1"/>
  <c r="P79" i="48" s="1"/>
  <c r="P80" i="48" s="1"/>
  <c r="P81" i="48" s="1"/>
  <c r="P82" i="48" s="1"/>
  <c r="P83" i="48" s="1"/>
  <c r="P84" i="48" s="1"/>
  <c r="P85" i="48" s="1"/>
  <c r="P86" i="48" s="1"/>
  <c r="P87" i="48" s="1"/>
  <c r="P88" i="48" s="1"/>
  <c r="P89" i="48" s="1"/>
  <c r="P90" i="48" s="1"/>
  <c r="P91" i="48" s="1"/>
  <c r="P92" i="48" s="1"/>
  <c r="P93" i="48" s="1"/>
  <c r="P94" i="48" s="1"/>
  <c r="P95" i="48" s="1"/>
  <c r="P96" i="48" s="1"/>
  <c r="P97" i="48" s="1"/>
  <c r="P98" i="48" s="1"/>
  <c r="P99" i="48" s="1"/>
  <c r="P100" i="48" s="1"/>
  <c r="P101" i="48" s="1"/>
  <c r="P102" i="48" s="1"/>
  <c r="P103" i="48" s="1"/>
  <c r="P104" i="48" s="1"/>
  <c r="P105" i="48" s="1"/>
  <c r="P106" i="48" s="1"/>
  <c r="P107" i="48" s="1"/>
  <c r="P108" i="48" s="1"/>
  <c r="P109" i="48" s="1"/>
  <c r="P110" i="48" s="1"/>
  <c r="P111" i="48" s="1"/>
  <c r="P112" i="48" s="1"/>
  <c r="P113" i="48" s="1"/>
  <c r="P114" i="48" s="1"/>
  <c r="P115" i="48" s="1"/>
  <c r="P116" i="48" s="1"/>
  <c r="P117" i="48" s="1"/>
  <c r="P118" i="48" s="1"/>
  <c r="P119" i="48" s="1"/>
  <c r="P120" i="48" s="1"/>
  <c r="P121" i="48" s="1"/>
  <c r="P122" i="48" s="1"/>
  <c r="P123" i="48" s="1"/>
  <c r="P124" i="48" s="1"/>
  <c r="P125" i="48" s="1"/>
  <c r="P126" i="48" s="1"/>
  <c r="P127" i="48" s="1"/>
  <c r="P128" i="48" s="1"/>
  <c r="P129" i="48" s="1"/>
  <c r="P130" i="48" s="1"/>
  <c r="P131" i="48" s="1"/>
  <c r="P132" i="48" s="1"/>
  <c r="P133" i="48" s="1"/>
  <c r="P134" i="48" s="1"/>
  <c r="P135" i="48" s="1"/>
  <c r="P136" i="48" s="1"/>
  <c r="P137" i="48" s="1"/>
  <c r="P138" i="48" s="1"/>
  <c r="P139" i="48" s="1"/>
  <c r="P140" i="48" s="1"/>
  <c r="P141" i="48" s="1"/>
  <c r="P142" i="48" s="1"/>
  <c r="P143" i="48" s="1"/>
  <c r="P144" i="48" s="1"/>
  <c r="P145" i="48" s="1"/>
  <c r="P146" i="48" s="1"/>
  <c r="P147" i="48" s="1"/>
  <c r="P148" i="48" s="1"/>
  <c r="P149" i="48" s="1"/>
  <c r="P150" i="48" s="1"/>
  <c r="P151" i="48" s="1"/>
  <c r="P152" i="48" s="1"/>
  <c r="P153" i="48" s="1"/>
  <c r="P154" i="48" s="1"/>
  <c r="P155" i="48" s="1"/>
  <c r="P156" i="48" s="1"/>
  <c r="P157" i="48" s="1"/>
  <c r="P158" i="48" s="1"/>
  <c r="P159" i="48" s="1"/>
  <c r="P160" i="48" s="1"/>
  <c r="P161" i="48" s="1"/>
  <c r="P162" i="48" s="1"/>
  <c r="P163" i="48" s="1"/>
  <c r="P164" i="48" s="1"/>
  <c r="P165" i="48" s="1"/>
  <c r="P166" i="48" s="1"/>
  <c r="P167" i="48" s="1"/>
  <c r="P168" i="48" s="1"/>
  <c r="P169" i="48" s="1"/>
  <c r="P170" i="48" s="1"/>
  <c r="P171" i="48" s="1"/>
  <c r="P172" i="48" s="1"/>
  <c r="P173" i="48" s="1"/>
  <c r="P174" i="48" s="1"/>
  <c r="P175" i="48" s="1"/>
  <c r="P176" i="48" s="1"/>
  <c r="P177" i="48" s="1"/>
  <c r="P178" i="48" s="1"/>
  <c r="P179" i="48" s="1"/>
  <c r="P180" i="48" s="1"/>
  <c r="P181" i="48" s="1"/>
  <c r="P182" i="48" s="1"/>
  <c r="P183" i="48" s="1"/>
  <c r="P184" i="48" s="1"/>
  <c r="P185" i="48" s="1"/>
  <c r="P186" i="48" s="1"/>
  <c r="P187" i="48" s="1"/>
  <c r="P188" i="48" s="1"/>
  <c r="P189" i="48" s="1"/>
  <c r="P190" i="48" s="1"/>
  <c r="P191" i="48" s="1"/>
  <c r="P192" i="48" s="1"/>
  <c r="P193" i="48" s="1"/>
  <c r="P194" i="48" s="1"/>
  <c r="P195" i="48" s="1"/>
  <c r="P196" i="48" s="1"/>
  <c r="P197" i="48" s="1"/>
  <c r="P198" i="48" s="1"/>
  <c r="P199" i="48" s="1"/>
  <c r="P200" i="48" s="1"/>
  <c r="P201" i="48" s="1"/>
  <c r="P202" i="48" s="1"/>
  <c r="P203" i="48" s="1"/>
  <c r="P204" i="48" s="1"/>
  <c r="P205" i="48" s="1"/>
  <c r="P206" i="48" s="1"/>
  <c r="P207" i="48" s="1"/>
  <c r="P208" i="48" s="1"/>
  <c r="P209" i="48" s="1"/>
  <c r="P210" i="48" s="1"/>
  <c r="P211" i="48" s="1"/>
  <c r="P212" i="48" s="1"/>
  <c r="P213" i="48" s="1"/>
  <c r="P214" i="48" s="1"/>
  <c r="P215" i="48" s="1"/>
  <c r="P216" i="48" s="1"/>
  <c r="P217" i="48" s="1"/>
  <c r="P218" i="48" s="1"/>
  <c r="P219" i="48" s="1"/>
  <c r="P220" i="48" s="1"/>
  <c r="P221" i="48" s="1"/>
  <c r="P222" i="48" s="1"/>
  <c r="P223" i="48" s="1"/>
  <c r="P224" i="48" s="1"/>
  <c r="P225" i="48" s="1"/>
  <c r="P226" i="48" s="1"/>
  <c r="P227" i="48" s="1"/>
  <c r="P228" i="48" s="1"/>
  <c r="P229" i="48" s="1"/>
  <c r="P230" i="48" s="1"/>
  <c r="P231" i="48" s="1"/>
  <c r="P232" i="48" s="1"/>
  <c r="P233" i="48" s="1"/>
  <c r="P234" i="48" s="1"/>
  <c r="P235" i="48" s="1"/>
  <c r="P236" i="48" s="1"/>
  <c r="P237" i="48" s="1"/>
  <c r="P238" i="48" s="1"/>
  <c r="P239" i="48" s="1"/>
  <c r="P240" i="48" s="1"/>
  <c r="P241" i="48" s="1"/>
  <c r="P242" i="48" s="1"/>
  <c r="P243" i="48" s="1"/>
  <c r="P244" i="48" s="1"/>
  <c r="P245" i="48" s="1"/>
  <c r="P246" i="48" s="1"/>
  <c r="P247" i="48" s="1"/>
  <c r="P248" i="48" s="1"/>
  <c r="P249" i="48" s="1"/>
  <c r="P250" i="48" s="1"/>
  <c r="P251" i="48" s="1"/>
  <c r="P252" i="48" s="1"/>
  <c r="P253" i="48" s="1"/>
  <c r="P254" i="48" s="1"/>
  <c r="P255" i="48" s="1"/>
  <c r="P256" i="48" s="1"/>
  <c r="P257" i="48" s="1"/>
  <c r="P258" i="48" s="1"/>
  <c r="P259" i="48" s="1"/>
  <c r="P260" i="48" s="1"/>
  <c r="P261" i="48" s="1"/>
  <c r="P262" i="48" s="1"/>
  <c r="P263" i="48" s="1"/>
  <c r="P264" i="48" s="1"/>
  <c r="P265" i="48" s="1"/>
  <c r="P266" i="48" s="1"/>
  <c r="P267" i="48" s="1"/>
  <c r="P268" i="48" s="1"/>
  <c r="P269" i="48" s="1"/>
  <c r="P270" i="48" s="1"/>
  <c r="P271" i="48" s="1"/>
  <c r="P272" i="48" s="1"/>
  <c r="P273" i="48" s="1"/>
  <c r="P274" i="48" s="1"/>
  <c r="P275" i="48" s="1"/>
  <c r="P276" i="48" s="1"/>
  <c r="P277" i="48" s="1"/>
  <c r="P278" i="48" s="1"/>
  <c r="P279" i="48" s="1"/>
  <c r="P280" i="48" s="1"/>
  <c r="P281" i="48" s="1"/>
  <c r="P282" i="48" s="1"/>
  <c r="P283" i="48" s="1"/>
  <c r="P284" i="48" s="1"/>
  <c r="P285" i="48" s="1"/>
  <c r="P286" i="48" s="1"/>
  <c r="P287" i="48" s="1"/>
  <c r="P288" i="48" s="1"/>
  <c r="P289" i="48" s="1"/>
  <c r="P290" i="48" s="1"/>
  <c r="P291" i="48" s="1"/>
  <c r="P292" i="48" s="1"/>
  <c r="P293" i="48" s="1"/>
  <c r="P294" i="48" s="1"/>
  <c r="P295" i="48" s="1"/>
  <c r="P296" i="48" s="1"/>
  <c r="P297" i="48" s="1"/>
  <c r="P298" i="48" s="1"/>
  <c r="P299" i="48" s="1"/>
  <c r="P300" i="48" s="1"/>
  <c r="P301" i="48" s="1"/>
  <c r="P302" i="48" s="1"/>
  <c r="P303" i="48" s="1"/>
  <c r="P304" i="48" s="1"/>
  <c r="P305" i="48" s="1"/>
  <c r="P306" i="48" s="1"/>
  <c r="P307" i="48" s="1"/>
  <c r="P308" i="48" s="1"/>
  <c r="P309" i="48" s="1"/>
  <c r="P310" i="48" s="1"/>
  <c r="P311" i="48" s="1"/>
  <c r="P312" i="48" s="1"/>
  <c r="P313" i="48" s="1"/>
  <c r="P314" i="48" s="1"/>
  <c r="P315" i="48" s="1"/>
  <c r="P316" i="48" s="1"/>
  <c r="P317" i="48" s="1"/>
  <c r="P318" i="48" s="1"/>
  <c r="P319" i="48" s="1"/>
  <c r="P320" i="48" s="1"/>
  <c r="P321" i="48" s="1"/>
  <c r="P322" i="48" s="1"/>
  <c r="P323" i="48" s="1"/>
  <c r="P324" i="48" s="1"/>
  <c r="P325" i="48" s="1"/>
  <c r="P326" i="48" s="1"/>
  <c r="P327" i="48" s="1"/>
  <c r="P328" i="48" s="1"/>
  <c r="P329" i="48" s="1"/>
  <c r="P330" i="48" s="1"/>
  <c r="P331" i="48" s="1"/>
  <c r="P332" i="48" s="1"/>
  <c r="P333" i="48" s="1"/>
  <c r="P334" i="48" s="1"/>
  <c r="P335" i="48" s="1"/>
  <c r="P336" i="48" s="1"/>
  <c r="P337" i="48" s="1"/>
  <c r="P338" i="48" s="1"/>
  <c r="P339" i="48" s="1"/>
  <c r="P340" i="48" s="1"/>
  <c r="P341" i="48" s="1"/>
  <c r="P342" i="48" s="1"/>
  <c r="P343" i="48" s="1"/>
  <c r="P344" i="48" s="1"/>
  <c r="P345" i="48" s="1"/>
  <c r="P346" i="48" s="1"/>
  <c r="P347" i="48" s="1"/>
  <c r="P348" i="48" s="1"/>
  <c r="P349" i="48" s="1"/>
  <c r="P350" i="48" s="1"/>
  <c r="P351" i="48" s="1"/>
  <c r="P352" i="48" s="1"/>
  <c r="P353" i="48" s="1"/>
  <c r="P354" i="48" s="1"/>
  <c r="P355" i="48" s="1"/>
  <c r="P356" i="48" s="1"/>
  <c r="P357" i="48" s="1"/>
  <c r="P358" i="48" s="1"/>
  <c r="P359" i="48" s="1"/>
  <c r="P360" i="48" s="1"/>
  <c r="P361" i="48" s="1"/>
  <c r="P362" i="48" s="1"/>
  <c r="P363" i="48" s="1"/>
  <c r="P364" i="48" s="1"/>
  <c r="P365" i="48" s="1"/>
  <c r="P366" i="48" s="1"/>
  <c r="P23" i="70" l="1"/>
  <c r="P24" i="70" s="1"/>
  <c r="P25" i="70" s="1"/>
  <c r="P26" i="70" s="1"/>
  <c r="P27" i="70" s="1"/>
  <c r="P28" i="70" s="1"/>
  <c r="P29" i="70" s="1"/>
  <c r="P30" i="70" s="1"/>
  <c r="P31" i="70" s="1"/>
  <c r="P32" i="70" s="1"/>
  <c r="P33" i="70" s="1"/>
  <c r="P34" i="70" s="1"/>
  <c r="P35" i="70" s="1"/>
  <c r="P36" i="70" s="1"/>
  <c r="P37" i="70" s="1"/>
  <c r="P38" i="70" s="1"/>
  <c r="P39" i="70" s="1"/>
  <c r="P40" i="70" s="1"/>
  <c r="P41" i="70" s="1"/>
  <c r="P42" i="70" s="1"/>
  <c r="P43" i="70" s="1"/>
  <c r="P44" i="70" s="1"/>
  <c r="P45" i="70" s="1"/>
  <c r="P46" i="70" s="1"/>
  <c r="P47" i="70" s="1"/>
  <c r="P48" i="70" s="1"/>
  <c r="P49" i="70" s="1"/>
  <c r="P50" i="70" s="1"/>
  <c r="P51" i="70" s="1"/>
  <c r="P52" i="70" s="1"/>
  <c r="P53" i="70" s="1"/>
  <c r="P54" i="70" s="1"/>
  <c r="P55" i="70" s="1"/>
  <c r="P56" i="70" s="1"/>
  <c r="P57" i="70" s="1"/>
  <c r="P58" i="70" s="1"/>
  <c r="P59" i="70" s="1"/>
  <c r="P60" i="70" s="1"/>
  <c r="P61" i="70" s="1"/>
  <c r="P62" i="70" s="1"/>
  <c r="P63" i="70" s="1"/>
  <c r="P64" i="70" s="1"/>
  <c r="P65" i="70" s="1"/>
  <c r="P66" i="70" s="1"/>
  <c r="P67" i="70" s="1"/>
  <c r="P68" i="70" s="1"/>
  <c r="P69" i="70" s="1"/>
  <c r="P70" i="70" s="1"/>
  <c r="P71" i="70" s="1"/>
  <c r="P72" i="70" s="1"/>
  <c r="P73" i="70" s="1"/>
  <c r="P74" i="70" s="1"/>
  <c r="P75" i="70" s="1"/>
  <c r="P76" i="70" s="1"/>
  <c r="P77" i="70" s="1"/>
  <c r="P78" i="70" s="1"/>
  <c r="P79" i="70" s="1"/>
  <c r="P80" i="70" s="1"/>
  <c r="P81" i="70" s="1"/>
  <c r="P82" i="70" s="1"/>
  <c r="P83" i="70" s="1"/>
  <c r="P84" i="70" s="1"/>
  <c r="P85" i="70" s="1"/>
  <c r="P86" i="70" s="1"/>
  <c r="P87" i="70" s="1"/>
  <c r="P88" i="70" s="1"/>
  <c r="P89" i="70" s="1"/>
  <c r="P90" i="70" s="1"/>
  <c r="P91" i="70" s="1"/>
  <c r="P92" i="70" s="1"/>
  <c r="P93" i="70" s="1"/>
  <c r="P94" i="70" s="1"/>
  <c r="P95" i="70" s="1"/>
  <c r="P96" i="70" s="1"/>
  <c r="P97" i="70" s="1"/>
  <c r="P98" i="70" s="1"/>
  <c r="P99" i="70" s="1"/>
  <c r="P100" i="70" s="1"/>
  <c r="P101" i="70" s="1"/>
  <c r="P102" i="70" s="1"/>
  <c r="P103" i="70" s="1"/>
  <c r="P104" i="70" s="1"/>
  <c r="P105" i="70" s="1"/>
  <c r="P106" i="70" s="1"/>
  <c r="P107" i="70" s="1"/>
  <c r="P108" i="70" s="1"/>
  <c r="P109" i="70" s="1"/>
  <c r="P110" i="70" s="1"/>
  <c r="P111" i="70" s="1"/>
  <c r="P112" i="70" s="1"/>
  <c r="P113" i="70" s="1"/>
  <c r="P114" i="70" s="1"/>
  <c r="P115" i="70" s="1"/>
  <c r="P116" i="70" s="1"/>
  <c r="P117" i="70" s="1"/>
  <c r="P118" i="70" s="1"/>
  <c r="P119" i="70" s="1"/>
  <c r="P120" i="70" s="1"/>
  <c r="P121" i="70" s="1"/>
  <c r="P122" i="70" s="1"/>
  <c r="P123" i="70" s="1"/>
  <c r="P124" i="70" s="1"/>
  <c r="P125" i="70" s="1"/>
  <c r="P126" i="70" s="1"/>
  <c r="P127" i="70" s="1"/>
  <c r="P128" i="70" s="1"/>
  <c r="P129" i="70" s="1"/>
  <c r="P130" i="70" s="1"/>
  <c r="P131" i="70" s="1"/>
  <c r="P132" i="70" s="1"/>
  <c r="P133" i="70" s="1"/>
  <c r="P134" i="70" s="1"/>
  <c r="P135" i="70" s="1"/>
  <c r="P136" i="70" s="1"/>
  <c r="P137" i="70" s="1"/>
  <c r="P138" i="70" s="1"/>
  <c r="P139" i="70" s="1"/>
  <c r="P140" i="70" s="1"/>
  <c r="P141" i="70" s="1"/>
  <c r="P142" i="70" s="1"/>
  <c r="P143" i="70" s="1"/>
  <c r="P144" i="70" s="1"/>
  <c r="P145" i="70" s="1"/>
  <c r="P146" i="70" s="1"/>
  <c r="P147" i="70" s="1"/>
  <c r="P148" i="70" s="1"/>
  <c r="P149" i="70" s="1"/>
  <c r="P150" i="70" s="1"/>
  <c r="P151" i="70" s="1"/>
  <c r="P152" i="70" s="1"/>
  <c r="P153" i="70" s="1"/>
  <c r="P154" i="70" s="1"/>
  <c r="P155" i="70" s="1"/>
  <c r="P156" i="70" s="1"/>
  <c r="P157" i="70" s="1"/>
  <c r="P158" i="70" s="1"/>
  <c r="P159" i="70" s="1"/>
  <c r="P160" i="70" s="1"/>
  <c r="P161" i="70" s="1"/>
  <c r="P162" i="70" s="1"/>
  <c r="P163" i="70" s="1"/>
  <c r="P164" i="70" s="1"/>
  <c r="P165" i="70" s="1"/>
  <c r="P166" i="70" s="1"/>
  <c r="P167" i="70" s="1"/>
  <c r="P168" i="70" s="1"/>
  <c r="P169" i="70" s="1"/>
  <c r="P170" i="70" s="1"/>
  <c r="P171" i="70" s="1"/>
  <c r="P172" i="70" s="1"/>
  <c r="P173" i="70" s="1"/>
  <c r="P174" i="70" s="1"/>
  <c r="P175" i="70" s="1"/>
  <c r="P176" i="70" s="1"/>
  <c r="P177" i="70" s="1"/>
  <c r="P178" i="70" s="1"/>
  <c r="P179" i="70" s="1"/>
  <c r="P180" i="70" s="1"/>
  <c r="P181" i="70" s="1"/>
  <c r="P182" i="70" s="1"/>
  <c r="P183" i="70" s="1"/>
  <c r="P184" i="70" s="1"/>
  <c r="P185" i="70" s="1"/>
  <c r="P186" i="70" s="1"/>
  <c r="P187" i="70" s="1"/>
  <c r="P188" i="70" s="1"/>
  <c r="P189" i="70" s="1"/>
  <c r="P190" i="70" s="1"/>
  <c r="P191" i="70" s="1"/>
  <c r="P192" i="70" s="1"/>
  <c r="P193" i="70" s="1"/>
  <c r="P194" i="70" s="1"/>
  <c r="P195" i="70" s="1"/>
  <c r="P196" i="70" s="1"/>
  <c r="P197" i="70" s="1"/>
  <c r="P198" i="70" s="1"/>
  <c r="P199" i="70" s="1"/>
  <c r="P200" i="70" s="1"/>
  <c r="P201" i="70" s="1"/>
  <c r="P202" i="70" s="1"/>
  <c r="P203" i="70" s="1"/>
  <c r="P204" i="70" s="1"/>
  <c r="P205" i="70" s="1"/>
  <c r="P206" i="70" s="1"/>
  <c r="P207" i="70" s="1"/>
  <c r="P208" i="70" s="1"/>
  <c r="P209" i="70" s="1"/>
  <c r="P210" i="70" s="1"/>
  <c r="P211" i="70" s="1"/>
  <c r="P212" i="70" s="1"/>
  <c r="P213" i="70" s="1"/>
  <c r="P214" i="70" s="1"/>
  <c r="P215" i="70" s="1"/>
  <c r="P216" i="70" s="1"/>
  <c r="P217" i="70" s="1"/>
  <c r="P218" i="70" s="1"/>
  <c r="P219" i="70" s="1"/>
  <c r="P220" i="70" s="1"/>
  <c r="P221" i="70" s="1"/>
  <c r="P222" i="70" s="1"/>
  <c r="P223" i="70" s="1"/>
  <c r="P224" i="70" s="1"/>
  <c r="P225" i="70" s="1"/>
  <c r="P226" i="70" s="1"/>
  <c r="P227" i="70" s="1"/>
  <c r="P228" i="70" s="1"/>
  <c r="P229" i="70" s="1"/>
  <c r="P230" i="70" s="1"/>
  <c r="P231" i="70" s="1"/>
  <c r="P232" i="70" s="1"/>
  <c r="P233" i="70" s="1"/>
  <c r="P234" i="70" s="1"/>
  <c r="P235" i="70" s="1"/>
  <c r="P236" i="70" s="1"/>
  <c r="P237" i="70" s="1"/>
  <c r="P238" i="70" s="1"/>
  <c r="P239" i="70" s="1"/>
  <c r="P240" i="70" s="1"/>
  <c r="P241" i="70" s="1"/>
  <c r="P242" i="70" s="1"/>
  <c r="P243" i="70" s="1"/>
  <c r="P244" i="70" s="1"/>
  <c r="P245" i="70" s="1"/>
  <c r="P246" i="70" s="1"/>
  <c r="P247" i="70" s="1"/>
  <c r="P248" i="70" s="1"/>
  <c r="P249" i="70" s="1"/>
  <c r="P250" i="70" s="1"/>
  <c r="P251" i="70" s="1"/>
  <c r="P252" i="70" s="1"/>
  <c r="P253" i="70" s="1"/>
  <c r="P254" i="70" s="1"/>
  <c r="P255" i="70" s="1"/>
  <c r="P256" i="70" s="1"/>
  <c r="P257" i="70" s="1"/>
  <c r="P258" i="70" s="1"/>
  <c r="P259" i="70" s="1"/>
  <c r="P260" i="70" s="1"/>
  <c r="P261" i="70" s="1"/>
  <c r="P262" i="70" s="1"/>
  <c r="P263" i="70" s="1"/>
  <c r="P264" i="70" s="1"/>
  <c r="P265" i="70" s="1"/>
  <c r="P266" i="70" s="1"/>
  <c r="P267" i="70" s="1"/>
  <c r="P268" i="70" s="1"/>
  <c r="P269" i="70" s="1"/>
  <c r="P270" i="70" s="1"/>
  <c r="P271" i="70" s="1"/>
  <c r="P272" i="70" s="1"/>
  <c r="P273" i="70" s="1"/>
  <c r="P274" i="70" s="1"/>
  <c r="P275" i="70" s="1"/>
  <c r="P276" i="70" s="1"/>
  <c r="P277" i="70" s="1"/>
  <c r="P278" i="70" s="1"/>
  <c r="P279" i="70" s="1"/>
  <c r="P280" i="70" s="1"/>
  <c r="P281" i="70" s="1"/>
  <c r="P282" i="70" s="1"/>
  <c r="P283" i="70" s="1"/>
  <c r="P284" i="70" s="1"/>
  <c r="P285" i="70" s="1"/>
  <c r="P286" i="70" s="1"/>
  <c r="P287" i="70" s="1"/>
  <c r="P288" i="70" s="1"/>
  <c r="P289" i="70" s="1"/>
  <c r="P290" i="70" s="1"/>
  <c r="P291" i="70" s="1"/>
  <c r="P292" i="70" s="1"/>
  <c r="P293" i="70" s="1"/>
  <c r="P294" i="70" s="1"/>
  <c r="P295" i="70" s="1"/>
  <c r="P296" i="70" s="1"/>
  <c r="P297" i="70" s="1"/>
  <c r="P298" i="70" s="1"/>
  <c r="P299" i="70" s="1"/>
  <c r="P300" i="70" s="1"/>
  <c r="P301" i="70" s="1"/>
  <c r="P302" i="70" s="1"/>
  <c r="P303" i="70" s="1"/>
  <c r="P304" i="70" s="1"/>
  <c r="P305" i="70" s="1"/>
  <c r="P306" i="70" s="1"/>
  <c r="P307" i="70" s="1"/>
  <c r="P308" i="70" s="1"/>
  <c r="P309" i="70" s="1"/>
  <c r="P310" i="70" s="1"/>
  <c r="P311" i="70" s="1"/>
  <c r="P312" i="70" s="1"/>
  <c r="P313" i="70" s="1"/>
  <c r="P314" i="70" s="1"/>
  <c r="P315" i="70" s="1"/>
  <c r="P316" i="70" s="1"/>
  <c r="P317" i="70" s="1"/>
  <c r="P318" i="70" s="1"/>
  <c r="P319" i="70" s="1"/>
  <c r="P320" i="70" s="1"/>
  <c r="P321" i="70" s="1"/>
  <c r="P322" i="70" s="1"/>
  <c r="P323" i="70" s="1"/>
  <c r="P324" i="70" s="1"/>
  <c r="P325" i="70" s="1"/>
  <c r="P326" i="70" s="1"/>
  <c r="P327" i="70" s="1"/>
  <c r="P328" i="70" s="1"/>
  <c r="P329" i="70" s="1"/>
  <c r="P330" i="70" s="1"/>
  <c r="P331" i="70" s="1"/>
  <c r="P332" i="70" s="1"/>
  <c r="P333" i="70" s="1"/>
  <c r="P334" i="70" s="1"/>
  <c r="P335" i="70" s="1"/>
  <c r="P336" i="70" s="1"/>
  <c r="P337" i="70" s="1"/>
  <c r="P338" i="70" s="1"/>
  <c r="P339" i="70" s="1"/>
  <c r="P340" i="70" s="1"/>
  <c r="P341" i="70" s="1"/>
  <c r="P342" i="70" s="1"/>
  <c r="P343" i="70" s="1"/>
  <c r="P344" i="70" s="1"/>
  <c r="P345" i="70" s="1"/>
  <c r="P346" i="70" s="1"/>
  <c r="P347" i="70" s="1"/>
  <c r="P348" i="70" s="1"/>
  <c r="P349" i="70" s="1"/>
  <c r="P350" i="70" s="1"/>
  <c r="P351" i="70" s="1"/>
  <c r="P352" i="70" s="1"/>
  <c r="P353" i="70" s="1"/>
  <c r="P354" i="70" s="1"/>
  <c r="P355" i="70" s="1"/>
  <c r="P356" i="70" s="1"/>
  <c r="P357" i="70" s="1"/>
  <c r="P358" i="70" s="1"/>
  <c r="P359" i="70" s="1"/>
  <c r="P360" i="70" s="1"/>
  <c r="P361" i="70" s="1"/>
  <c r="P362" i="70" s="1"/>
  <c r="P363" i="70" s="1"/>
  <c r="P364" i="70" s="1"/>
  <c r="P365" i="70" s="1"/>
  <c r="P366" i="70" s="1"/>
</calcChain>
</file>

<file path=xl/sharedStrings.xml><?xml version="1.0" encoding="utf-8"?>
<sst xmlns="http://schemas.openxmlformats.org/spreadsheetml/2006/main" count="255" uniqueCount="158">
  <si>
    <t>Sueldos y cargas sociales</t>
  </si>
  <si>
    <t>Alquileres</t>
  </si>
  <si>
    <t>Papelería y gastos administración</t>
  </si>
  <si>
    <t>Reparaciones y mantenimiento</t>
  </si>
  <si>
    <t>Ventas Medicamentos</t>
  </si>
  <si>
    <t>Ventas Varios</t>
  </si>
  <si>
    <t>Ventas Perfumería</t>
  </si>
  <si>
    <t>Costo Medicamentos</t>
  </si>
  <si>
    <t>Costo Accesorios</t>
  </si>
  <si>
    <t>Costo Varios</t>
  </si>
  <si>
    <t>Costo Perfumería</t>
  </si>
  <si>
    <t>Ingresos extraordinarios</t>
  </si>
  <si>
    <t>Costos y Gastos extraordinarios</t>
  </si>
  <si>
    <t>CONCEPTOS</t>
  </si>
  <si>
    <t>IMPORTES</t>
  </si>
  <si>
    <t>Utilidad Bruta</t>
  </si>
  <si>
    <t>Comunicaciones (teléfono, correo, internet)</t>
  </si>
  <si>
    <t>Impuestos y tasas</t>
  </si>
  <si>
    <t>Gastos bancarios y financieros</t>
  </si>
  <si>
    <t>Resultado Operativo</t>
  </si>
  <si>
    <t>RESULTADO FINAL DEL PERIODO</t>
  </si>
  <si>
    <t>Datos</t>
  </si>
  <si>
    <t>Valores</t>
  </si>
  <si>
    <t>Accesorios</t>
  </si>
  <si>
    <t>Varios</t>
  </si>
  <si>
    <t>Perfumería</t>
  </si>
  <si>
    <t xml:space="preserve">Ventas Accesorios </t>
  </si>
  <si>
    <t>Subtotal</t>
  </si>
  <si>
    <t>%</t>
  </si>
  <si>
    <t>Rubros</t>
  </si>
  <si>
    <t>Ventas</t>
  </si>
  <si>
    <t xml:space="preserve">     INGRESOS</t>
  </si>
  <si>
    <t xml:space="preserve">     COSTOS</t>
  </si>
  <si>
    <t xml:space="preserve">     UTILIDAD BRUTA</t>
  </si>
  <si>
    <t xml:space="preserve">     GASTOS</t>
  </si>
  <si>
    <t>Sueldos y Cargas Sociales</t>
  </si>
  <si>
    <t>Papelería y Gastos Administración</t>
  </si>
  <si>
    <t>Reparaciones y Mantenimiento</t>
  </si>
  <si>
    <t>Impuestos y Tasas</t>
  </si>
  <si>
    <t>Importe Neto</t>
  </si>
  <si>
    <t>Droguería</t>
  </si>
  <si>
    <t>Otros</t>
  </si>
  <si>
    <t>Total</t>
  </si>
  <si>
    <t>Droguería 1</t>
  </si>
  <si>
    <t>Droguería 2</t>
  </si>
  <si>
    <t>Laboratorio 1</t>
  </si>
  <si>
    <t>PVP</t>
  </si>
  <si>
    <t>Neto</t>
  </si>
  <si>
    <t>Proveedor 1</t>
  </si>
  <si>
    <t>Proveedor 2</t>
  </si>
  <si>
    <t>Proveedor 3</t>
  </si>
  <si>
    <t xml:space="preserve">Total </t>
  </si>
  <si>
    <t>Relativo</t>
  </si>
  <si>
    <t>Proveedor</t>
  </si>
  <si>
    <t>Medicamentos a Obras Sociales</t>
  </si>
  <si>
    <t>Otras ventas de Medicamentos</t>
  </si>
  <si>
    <t>Con descuentos</t>
  </si>
  <si>
    <t>Total Medicamentos</t>
  </si>
  <si>
    <t>Totales del Periodo</t>
  </si>
  <si>
    <t xml:space="preserve">Costos y Gastos Operativos </t>
  </si>
  <si>
    <t>Honorarios Direccion Tecnica</t>
  </si>
  <si>
    <t>Gastos Generales</t>
  </si>
  <si>
    <t>Bonificaciones y Descuentos</t>
  </si>
  <si>
    <t>Gastos Bancarios y Financieros</t>
  </si>
  <si>
    <t>Bonificaciones y descuentos</t>
  </si>
  <si>
    <t xml:space="preserve">     RESULTADO OPERATIVO</t>
  </si>
  <si>
    <t>Comunicaciones (teléfono, correo, etc)</t>
  </si>
  <si>
    <t>Punto de Equilibrio</t>
  </si>
  <si>
    <t>Costos Fijos</t>
  </si>
  <si>
    <t>Costos Variables</t>
  </si>
  <si>
    <t>Monto de Ventas</t>
  </si>
  <si>
    <t>Dias de Ventas</t>
  </si>
  <si>
    <t>% de Ventas</t>
  </si>
  <si>
    <t>Medicamentos</t>
  </si>
  <si>
    <t>Extraordinarios</t>
  </si>
  <si>
    <t>Medicamentos y Varios</t>
  </si>
  <si>
    <t>Mercaderías</t>
  </si>
  <si>
    <t>Fondeo</t>
  </si>
  <si>
    <t>Bonif y Prorrateos</t>
  </si>
  <si>
    <t>Ventas Otros Productos</t>
  </si>
  <si>
    <t>Indice%20MR.xls#Indice!A1</t>
  </si>
  <si>
    <t>Compras</t>
  </si>
  <si>
    <t>Farmacia Tipo 2</t>
  </si>
  <si>
    <t>Farmacia Tipo 3</t>
  </si>
  <si>
    <t>Compras 2'!A1</t>
  </si>
  <si>
    <t>EResult 2'!A1</t>
  </si>
  <si>
    <t>Radiog 2'!A1</t>
  </si>
  <si>
    <t>Ventas 2'!A2</t>
  </si>
  <si>
    <t>Ventas 3'!A2</t>
  </si>
  <si>
    <t>Compras 3'!A1</t>
  </si>
  <si>
    <t>EResult 3'!A1</t>
  </si>
  <si>
    <t>Radiog 3'!A1</t>
  </si>
  <si>
    <t>Indice</t>
  </si>
  <si>
    <t>Estado de Resultados</t>
  </si>
  <si>
    <t>contadorsandoval@yahoo.com.ar</t>
  </si>
  <si>
    <t>(Aporte Pami 11,7%)</t>
  </si>
  <si>
    <t>(Aporte Pami 13%)</t>
  </si>
  <si>
    <t>Ventas'!A2</t>
  </si>
  <si>
    <t>Compras'!A1</t>
  </si>
  <si>
    <t>E Resultados'!A1</t>
  </si>
  <si>
    <t>Click !</t>
  </si>
  <si>
    <t>Carlos A Sandoval</t>
  </si>
  <si>
    <t xml:space="preserve">MR - Ingresos por Ventas </t>
  </si>
  <si>
    <t>MR - Compras</t>
  </si>
  <si>
    <t>MR - Estado de Resultados</t>
  </si>
  <si>
    <t>PAMI</t>
  </si>
  <si>
    <t xml:space="preserve">Mes </t>
  </si>
  <si>
    <t>Año</t>
  </si>
  <si>
    <t>Conceptos</t>
  </si>
  <si>
    <t>Honorarios Direccion Técnica</t>
  </si>
  <si>
    <t>% Marcac.</t>
  </si>
  <si>
    <t>Total Obras Sociales</t>
  </si>
  <si>
    <t>Margen</t>
  </si>
  <si>
    <t>Reposicion Medicamentos</t>
  </si>
  <si>
    <t>Reposicion Accesorios</t>
  </si>
  <si>
    <t>Reposicion Perfumeria</t>
  </si>
  <si>
    <t>Gastos Administrativos Colegio</t>
  </si>
  <si>
    <t xml:space="preserve">RESULTADO FINAL </t>
  </si>
  <si>
    <t>Amortizaciones y Costos Ocultos</t>
  </si>
  <si>
    <t>Amortizaciones y Costos ocultos</t>
  </si>
  <si>
    <t>Gs Administrativos Colegio</t>
  </si>
  <si>
    <t>Analisis Economico Financiero</t>
  </si>
  <si>
    <t>Indice de Contribucion</t>
  </si>
  <si>
    <t>Rentabilidad Patrimonial</t>
  </si>
  <si>
    <t>Rentabilidad Resultados</t>
  </si>
  <si>
    <t>Margen de Seguridad</t>
  </si>
  <si>
    <t>Reposicion Otros</t>
  </si>
  <si>
    <t xml:space="preserve">Comunicaciones </t>
  </si>
  <si>
    <t>Resultado</t>
  </si>
  <si>
    <t>especial</t>
  </si>
  <si>
    <t>Efvo</t>
  </si>
  <si>
    <t>Otras OS</t>
  </si>
  <si>
    <t>Fijos</t>
  </si>
  <si>
    <t>Resto Gs</t>
  </si>
  <si>
    <t>Reposic</t>
  </si>
  <si>
    <t>CAJA</t>
  </si>
  <si>
    <t>Dia</t>
  </si>
  <si>
    <t>Capital de Trabajo</t>
  </si>
  <si>
    <t>Activo Fijo</t>
  </si>
  <si>
    <t>Indicadores</t>
  </si>
  <si>
    <t>Indicadores!A1</t>
  </si>
  <si>
    <t>MR - Indicadores</t>
  </si>
  <si>
    <t>Afiliado</t>
  </si>
  <si>
    <t>Redondeando</t>
  </si>
  <si>
    <t>Aportes</t>
  </si>
  <si>
    <t>NC</t>
  </si>
  <si>
    <t>Efectivo</t>
  </si>
  <si>
    <t>Restantes O Sociales</t>
  </si>
  <si>
    <t>Bonificaciones y Aportes</t>
  </si>
  <si>
    <t>OS Aportes Fcia'!A1</t>
  </si>
  <si>
    <t>Ingresos Extraordinarios</t>
  </si>
  <si>
    <t>Obra Social Provincial</t>
  </si>
  <si>
    <t>OS 1</t>
  </si>
  <si>
    <t>OS 2</t>
  </si>
  <si>
    <t>OS 3</t>
  </si>
  <si>
    <t>OS Pcial</t>
  </si>
  <si>
    <t>carlos.sandoval@fefara.org.ar</t>
  </si>
  <si>
    <t>carlossandoval010@gmail.com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</si>
</sst>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"/>
    <numFmt numFmtId="165" formatCode="#,##0.0"/>
    <numFmt numFmtId="166" formatCode="0.000"/>
    <numFmt numFmtId="167" formatCode="_-* #,##0.00\ [$€-1]_-;\-* #,##0.00\ [$€-1]_-;_-* &quot;-&quot;??\ [$€-1]_-"/>
    <numFmt numFmtId="168" formatCode="0.0%"/>
    <numFmt numFmtId="169" formatCode="#,##0.000"/>
    <numFmt numFmtId="170" formatCode="#,##0.0000"/>
    <numFmt numFmtId="171" formatCode="#,##0_ ;[Red]\-#,##0\ "/>
    <numFmt numFmtId="172" formatCode="0.0_ ;[Red]\-0.0\ "/>
    <numFmt numFmtId="173" formatCode="#,##0.00_ ;[Red]\-#,##0.00\ "/>
  </numFmts>
  <fonts count="33">
    <font>
      <sz val="12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u/>
      <sz val="12"/>
      <color indexed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i/>
      <sz val="13"/>
      <name val="Amazone BT"/>
      <family val="4"/>
    </font>
    <font>
      <u/>
      <sz val="12"/>
      <color indexed="22"/>
      <name val="Arial"/>
      <family val="2"/>
    </font>
    <font>
      <b/>
      <sz val="12"/>
      <color indexed="22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u/>
      <sz val="12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sz val="10"/>
      <name val="Arial Rounded MT Bold"/>
      <family val="2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E39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</cellStyleXfs>
  <cellXfs count="441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2" applyFont="1" applyAlignment="1" applyProtection="1">
      <protection hidden="1"/>
    </xf>
    <xf numFmtId="0" fontId="0" fillId="0" borderId="1" xfId="0" applyBorder="1" applyAlignment="1"/>
    <xf numFmtId="0" fontId="0" fillId="0" borderId="1" xfId="0" applyBorder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/>
    <xf numFmtId="0" fontId="0" fillId="0" borderId="2" xfId="0" applyBorder="1" applyAlignment="1"/>
    <xf numFmtId="0" fontId="3" fillId="0" borderId="3" xfId="0" applyFont="1" applyBorder="1" applyAlignme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4" xfId="0" applyBorder="1" applyAlignment="1" applyProtection="1">
      <protection hidden="1"/>
    </xf>
    <xf numFmtId="0" fontId="15" fillId="0" borderId="0" xfId="0" applyFont="1"/>
    <xf numFmtId="0" fontId="13" fillId="0" borderId="5" xfId="2" quotePrefix="1" applyFont="1" applyBorder="1" applyAlignmen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6" fillId="0" borderId="7" xfId="0" applyFont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2" borderId="0" xfId="0" applyFill="1"/>
    <xf numFmtId="0" fontId="9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166" fontId="5" fillId="3" borderId="5" xfId="0" applyNumberFormat="1" applyFont="1" applyFill="1" applyBorder="1" applyProtection="1">
      <protection hidden="1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0" fillId="3" borderId="14" xfId="0" applyFill="1" applyBorder="1" applyAlignment="1" applyProtection="1">
      <protection hidden="1"/>
    </xf>
    <xf numFmtId="0" fontId="0" fillId="3" borderId="0" xfId="0" applyFill="1" applyBorder="1" applyAlignment="1" applyProtection="1">
      <protection hidden="1"/>
    </xf>
    <xf numFmtId="0" fontId="0" fillId="3" borderId="15" xfId="0" applyFill="1" applyBorder="1" applyAlignment="1" applyProtection="1">
      <protection hidden="1"/>
    </xf>
    <xf numFmtId="0" fontId="0" fillId="3" borderId="16" xfId="0" applyFill="1" applyBorder="1" applyAlignment="1" applyProtection="1">
      <protection hidden="1"/>
    </xf>
    <xf numFmtId="0" fontId="0" fillId="3" borderId="3" xfId="0" applyFill="1" applyBorder="1" applyAlignment="1" applyProtection="1">
      <protection hidden="1"/>
    </xf>
    <xf numFmtId="0" fontId="0" fillId="3" borderId="4" xfId="0" applyFill="1" applyBorder="1" applyAlignment="1" applyProtection="1">
      <protection hidden="1"/>
    </xf>
    <xf numFmtId="0" fontId="0" fillId="3" borderId="2" xfId="0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5" fillId="3" borderId="1" xfId="0" applyFont="1" applyFill="1" applyBorder="1" applyAlignment="1" applyProtection="1">
      <protection hidden="1"/>
    </xf>
    <xf numFmtId="0" fontId="0" fillId="3" borderId="1" xfId="0" applyFill="1" applyBorder="1" applyAlignment="1" applyProtection="1">
      <protection hidden="1"/>
    </xf>
    <xf numFmtId="0" fontId="14" fillId="3" borderId="5" xfId="0" applyFont="1" applyFill="1" applyBorder="1" applyProtection="1">
      <protection hidden="1"/>
    </xf>
    <xf numFmtId="0" fontId="14" fillId="3" borderId="5" xfId="0" applyFont="1" applyFill="1" applyBorder="1" applyAlignment="1" applyProtection="1">
      <alignment horizontal="center"/>
      <protection hidden="1"/>
    </xf>
    <xf numFmtId="3" fontId="14" fillId="0" borderId="5" xfId="0" applyNumberFormat="1" applyFont="1" applyBorder="1" applyProtection="1">
      <protection locked="0"/>
    </xf>
    <xf numFmtId="0" fontId="6" fillId="3" borderId="5" xfId="0" applyFont="1" applyFill="1" applyBorder="1" applyAlignment="1" applyProtection="1">
      <alignment horizontal="center"/>
      <protection hidden="1"/>
    </xf>
    <xf numFmtId="3" fontId="6" fillId="3" borderId="5" xfId="0" applyNumberFormat="1" applyFont="1" applyFill="1" applyBorder="1" applyProtection="1">
      <protection hidden="1"/>
    </xf>
    <xf numFmtId="0" fontId="14" fillId="3" borderId="14" xfId="0" applyFont="1" applyFill="1" applyBorder="1" applyAlignment="1" applyProtection="1">
      <protection hidden="1"/>
    </xf>
    <xf numFmtId="0" fontId="14" fillId="3" borderId="0" xfId="0" applyFont="1" applyFill="1" applyBorder="1" applyAlignment="1" applyProtection="1">
      <protection hidden="1"/>
    </xf>
    <xf numFmtId="0" fontId="6" fillId="9" borderId="2" xfId="0" applyFont="1" applyFill="1" applyBorder="1" applyAlignment="1" applyProtection="1">
      <alignment vertical="center"/>
      <protection hidden="1"/>
    </xf>
    <xf numFmtId="0" fontId="6" fillId="9" borderId="4" xfId="0" applyFont="1" applyFill="1" applyBorder="1" applyAlignment="1" applyProtection="1">
      <alignment vertical="center"/>
      <protection hidden="1"/>
    </xf>
    <xf numFmtId="0" fontId="6" fillId="9" borderId="1" xfId="0" applyFont="1" applyFill="1" applyBorder="1" applyAlignment="1" applyProtection="1">
      <alignment vertical="center"/>
      <protection hidden="1"/>
    </xf>
    <xf numFmtId="0" fontId="6" fillId="9" borderId="17" xfId="0" applyFont="1" applyFill="1" applyBorder="1" applyAlignment="1" applyProtection="1">
      <alignment vertical="center"/>
      <protection hidden="1"/>
    </xf>
    <xf numFmtId="0" fontId="6" fillId="9" borderId="18" xfId="0" applyFont="1" applyFill="1" applyBorder="1" applyAlignment="1" applyProtection="1">
      <alignment vertical="center"/>
      <protection hidden="1"/>
    </xf>
    <xf numFmtId="0" fontId="6" fillId="9" borderId="19" xfId="0" applyFont="1" applyFill="1" applyBorder="1" applyAlignment="1" applyProtection="1">
      <alignment vertical="center"/>
      <protection hidden="1"/>
    </xf>
    <xf numFmtId="0" fontId="9" fillId="9" borderId="0" xfId="0" applyFont="1" applyFill="1" applyBorder="1" applyAlignment="1" applyProtection="1">
      <protection hidden="1"/>
    </xf>
    <xf numFmtId="3" fontId="12" fillId="9" borderId="0" xfId="0" applyNumberFormat="1" applyFont="1" applyFill="1" applyBorder="1" applyProtection="1">
      <protection hidden="1"/>
    </xf>
    <xf numFmtId="3" fontId="5" fillId="9" borderId="5" xfId="0" applyNumberFormat="1" applyFont="1" applyFill="1" applyBorder="1" applyProtection="1">
      <protection hidden="1"/>
    </xf>
    <xf numFmtId="0" fontId="14" fillId="9" borderId="0" xfId="0" applyFont="1" applyFill="1" applyBorder="1" applyAlignment="1" applyProtection="1">
      <protection hidden="1"/>
    </xf>
    <xf numFmtId="0" fontId="14" fillId="9" borderId="0" xfId="0" applyFont="1" applyFill="1" applyBorder="1" applyAlignment="1" applyProtection="1">
      <protection locked="0"/>
    </xf>
    <xf numFmtId="0" fontId="6" fillId="9" borderId="5" xfId="0" applyFont="1" applyFill="1" applyBorder="1" applyAlignment="1" applyProtection="1">
      <alignment horizontal="center"/>
      <protection hidden="1"/>
    </xf>
    <xf numFmtId="3" fontId="6" fillId="9" borderId="5" xfId="0" applyNumberFormat="1" applyFont="1" applyFill="1" applyBorder="1" applyProtection="1">
      <protection hidden="1"/>
    </xf>
    <xf numFmtId="0" fontId="18" fillId="9" borderId="2" xfId="2" applyFont="1" applyFill="1" applyBorder="1" applyAlignment="1" applyProtection="1">
      <protection hidden="1"/>
    </xf>
    <xf numFmtId="0" fontId="19" fillId="9" borderId="20" xfId="0" applyFont="1" applyFill="1" applyBorder="1" applyAlignment="1" applyProtection="1">
      <alignment vertical="center"/>
      <protection hidden="1"/>
    </xf>
    <xf numFmtId="0" fontId="6" fillId="9" borderId="20" xfId="0" applyFont="1" applyFill="1" applyBorder="1" applyAlignment="1" applyProtection="1">
      <alignment vertical="center"/>
      <protection hidden="1"/>
    </xf>
    <xf numFmtId="0" fontId="9" fillId="9" borderId="21" xfId="0" applyFont="1" applyFill="1" applyBorder="1" applyAlignment="1" applyProtection="1">
      <alignment horizontal="center"/>
      <protection hidden="1"/>
    </xf>
    <xf numFmtId="0" fontId="9" fillId="9" borderId="10" xfId="0" applyFont="1" applyFill="1" applyBorder="1" applyAlignment="1" applyProtection="1">
      <alignment horizontal="center"/>
      <protection hidden="1"/>
    </xf>
    <xf numFmtId="0" fontId="10" fillId="9" borderId="10" xfId="0" applyFont="1" applyFill="1" applyBorder="1" applyAlignment="1" applyProtection="1">
      <protection hidden="1"/>
    </xf>
    <xf numFmtId="0" fontId="10" fillId="9" borderId="0" xfId="0" applyFont="1" applyFill="1" applyBorder="1" applyAlignment="1" applyProtection="1">
      <protection hidden="1"/>
    </xf>
    <xf numFmtId="0" fontId="10" fillId="9" borderId="12" xfId="0" applyFont="1" applyFill="1" applyBorder="1" applyAlignment="1" applyProtection="1">
      <protection hidden="1"/>
    </xf>
    <xf numFmtId="0" fontId="14" fillId="9" borderId="14" xfId="0" applyFont="1" applyFill="1" applyBorder="1" applyProtection="1">
      <protection hidden="1"/>
    </xf>
    <xf numFmtId="3" fontId="14" fillId="9" borderId="0" xfId="0" applyNumberFormat="1" applyFont="1" applyFill="1" applyBorder="1" applyProtection="1">
      <protection hidden="1"/>
    </xf>
    <xf numFmtId="168" fontId="4" fillId="9" borderId="5" xfId="0" applyNumberFormat="1" applyFont="1" applyFill="1" applyBorder="1" applyAlignment="1" applyProtection="1">
      <alignment horizontal="center"/>
      <protection hidden="1"/>
    </xf>
    <xf numFmtId="9" fontId="4" fillId="0" borderId="5" xfId="0" applyNumberFormat="1" applyFont="1" applyFill="1" applyBorder="1" applyAlignment="1" applyProtection="1">
      <alignment horizontal="center"/>
      <protection locked="0"/>
    </xf>
    <xf numFmtId="9" fontId="4" fillId="9" borderId="5" xfId="0" applyNumberFormat="1" applyFont="1" applyFill="1" applyBorder="1" applyAlignment="1" applyProtection="1">
      <alignment horizontal="center"/>
      <protection hidden="1"/>
    </xf>
    <xf numFmtId="3" fontId="4" fillId="9" borderId="12" xfId="0" applyNumberFormat="1" applyFont="1" applyFill="1" applyBorder="1" applyAlignment="1" applyProtection="1">
      <alignment horizontal="center"/>
      <protection hidden="1"/>
    </xf>
    <xf numFmtId="168" fontId="5" fillId="9" borderId="5" xfId="0" applyNumberFormat="1" applyFont="1" applyFill="1" applyBorder="1" applyAlignment="1" applyProtection="1">
      <alignment horizontal="center"/>
      <protection hidden="1"/>
    </xf>
    <xf numFmtId="168" fontId="4" fillId="0" borderId="5" xfId="0" applyNumberFormat="1" applyFont="1" applyFill="1" applyBorder="1" applyAlignment="1" applyProtection="1">
      <alignment horizontal="center"/>
      <protection locked="0"/>
    </xf>
    <xf numFmtId="0" fontId="5" fillId="9" borderId="0" xfId="0" applyFont="1" applyFill="1" applyBorder="1" applyAlignment="1" applyProtection="1">
      <protection hidden="1"/>
    </xf>
    <xf numFmtId="3" fontId="4" fillId="9" borderId="5" xfId="0" applyNumberFormat="1" applyFont="1" applyFill="1" applyBorder="1" applyProtection="1">
      <protection hidden="1"/>
    </xf>
    <xf numFmtId="0" fontId="4" fillId="9" borderId="10" xfId="0" applyFont="1" applyFill="1" applyBorder="1" applyAlignment="1" applyProtection="1">
      <alignment horizontal="center"/>
      <protection hidden="1"/>
    </xf>
    <xf numFmtId="0" fontId="4" fillId="9" borderId="5" xfId="0" applyFont="1" applyFill="1" applyBorder="1" applyAlignment="1" applyProtection="1">
      <protection hidden="1"/>
    </xf>
    <xf numFmtId="3" fontId="5" fillId="9" borderId="5" xfId="0" applyNumberFormat="1" applyFont="1" applyFill="1" applyBorder="1" applyAlignment="1" applyProtection="1">
      <protection hidden="1"/>
    </xf>
    <xf numFmtId="0" fontId="5" fillId="9" borderId="12" xfId="0" applyFont="1" applyFill="1" applyBorder="1" applyAlignment="1" applyProtection="1">
      <protection hidden="1"/>
    </xf>
    <xf numFmtId="0" fontId="5" fillId="9" borderId="10" xfId="0" applyFont="1" applyFill="1" applyBorder="1" applyAlignment="1" applyProtection="1">
      <protection hidden="1"/>
    </xf>
    <xf numFmtId="3" fontId="4" fillId="9" borderId="5" xfId="0" applyNumberFormat="1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168" fontId="4" fillId="10" borderId="5" xfId="0" applyNumberFormat="1" applyFont="1" applyFill="1" applyBorder="1" applyAlignment="1" applyProtection="1">
      <alignment horizontal="center"/>
      <protection locked="0"/>
    </xf>
    <xf numFmtId="3" fontId="14" fillId="2" borderId="5" xfId="0" applyNumberFormat="1" applyFont="1" applyFill="1" applyBorder="1" applyProtection="1">
      <protection locked="0"/>
    </xf>
    <xf numFmtId="0" fontId="14" fillId="9" borderId="5" xfId="0" applyFont="1" applyFill="1" applyBorder="1" applyProtection="1">
      <protection hidden="1"/>
    </xf>
    <xf numFmtId="0" fontId="14" fillId="0" borderId="1" xfId="0" applyFont="1" applyBorder="1" applyAlignment="1"/>
    <xf numFmtId="0" fontId="14" fillId="3" borderId="2" xfId="0" applyFont="1" applyFill="1" applyBorder="1" applyAlignment="1" applyProtection="1">
      <protection hidden="1"/>
    </xf>
    <xf numFmtId="0" fontId="14" fillId="0" borderId="0" xfId="0" applyFont="1" applyBorder="1" applyProtection="1">
      <protection hidden="1"/>
    </xf>
    <xf numFmtId="0" fontId="14" fillId="3" borderId="1" xfId="0" applyFont="1" applyFill="1" applyBorder="1" applyAlignment="1" applyProtection="1">
      <protection hidden="1"/>
    </xf>
    <xf numFmtId="0" fontId="14" fillId="0" borderId="2" xfId="0" applyFont="1" applyBorder="1" applyAlignment="1"/>
    <xf numFmtId="0" fontId="14" fillId="0" borderId="0" xfId="0" applyFont="1"/>
    <xf numFmtId="164" fontId="14" fillId="0" borderId="5" xfId="0" applyNumberFormat="1" applyFont="1" applyBorder="1" applyProtection="1">
      <protection locked="0"/>
    </xf>
    <xf numFmtId="2" fontId="14" fillId="0" borderId="5" xfId="0" applyNumberFormat="1" applyFont="1" applyBorder="1" applyProtection="1">
      <protection hidden="1"/>
    </xf>
    <xf numFmtId="170" fontId="14" fillId="3" borderId="5" xfId="0" applyNumberFormat="1" applyFont="1" applyFill="1" applyBorder="1" applyAlignment="1" applyProtection="1">
      <alignment horizontal="center"/>
      <protection hidden="1"/>
    </xf>
    <xf numFmtId="0" fontId="14" fillId="3" borderId="22" xfId="0" applyFont="1" applyFill="1" applyBorder="1" applyAlignment="1" applyProtection="1">
      <protection hidden="1"/>
    </xf>
    <xf numFmtId="0" fontId="14" fillId="0" borderId="12" xfId="0" applyFont="1" applyBorder="1" applyProtection="1">
      <protection hidden="1"/>
    </xf>
    <xf numFmtId="170" fontId="6" fillId="3" borderId="5" xfId="0" applyNumberFormat="1" applyFont="1" applyFill="1" applyBorder="1" applyAlignment="1" applyProtection="1">
      <alignment horizontal="center"/>
      <protection hidden="1"/>
    </xf>
    <xf numFmtId="0" fontId="14" fillId="3" borderId="2" xfId="0" applyFont="1" applyFill="1" applyBorder="1" applyProtection="1">
      <protection hidden="1"/>
    </xf>
    <xf numFmtId="0" fontId="6" fillId="3" borderId="1" xfId="0" applyFont="1" applyFill="1" applyBorder="1" applyAlignment="1" applyProtection="1">
      <protection hidden="1"/>
    </xf>
    <xf numFmtId="0" fontId="14" fillId="3" borderId="15" xfId="0" applyFont="1" applyFill="1" applyBorder="1" applyAlignment="1" applyProtection="1">
      <protection hidden="1"/>
    </xf>
    <xf numFmtId="0" fontId="14" fillId="3" borderId="0" xfId="0" applyFont="1" applyFill="1" applyBorder="1" applyProtection="1">
      <protection hidden="1"/>
    </xf>
    <xf numFmtId="165" fontId="14" fillId="0" borderId="5" xfId="0" applyNumberFormat="1" applyFont="1" applyBorder="1" applyProtection="1">
      <protection locked="0"/>
    </xf>
    <xf numFmtId="0" fontId="14" fillId="0" borderId="5" xfId="0" applyFont="1" applyBorder="1" applyProtection="1">
      <protection hidden="1"/>
    </xf>
    <xf numFmtId="4" fontId="14" fillId="3" borderId="5" xfId="0" applyNumberFormat="1" applyFont="1" applyFill="1" applyBorder="1" applyProtection="1">
      <protection hidden="1"/>
    </xf>
    <xf numFmtId="166" fontId="14" fillId="3" borderId="5" xfId="0" applyNumberFormat="1" applyFont="1" applyFill="1" applyBorder="1" applyProtection="1">
      <protection hidden="1"/>
    </xf>
    <xf numFmtId="0" fontId="14" fillId="3" borderId="12" xfId="0" applyFont="1" applyFill="1" applyBorder="1" applyAlignment="1" applyProtection="1">
      <protection hidden="1"/>
    </xf>
    <xf numFmtId="0" fontId="14" fillId="3" borderId="13" xfId="0" applyFont="1" applyFill="1" applyBorder="1" applyAlignment="1" applyProtection="1">
      <protection hidden="1"/>
    </xf>
    <xf numFmtId="170" fontId="4" fillId="3" borderId="5" xfId="0" applyNumberFormat="1" applyFont="1" applyFill="1" applyBorder="1" applyAlignment="1" applyProtection="1">
      <alignment horizontal="center"/>
      <protection hidden="1"/>
    </xf>
    <xf numFmtId="4" fontId="4" fillId="3" borderId="5" xfId="0" applyNumberFormat="1" applyFont="1" applyFill="1" applyBorder="1" applyProtection="1">
      <protection hidden="1"/>
    </xf>
    <xf numFmtId="166" fontId="4" fillId="3" borderId="5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9" xfId="0" applyBorder="1" applyProtection="1">
      <protection hidden="1"/>
    </xf>
    <xf numFmtId="165" fontId="14" fillId="9" borderId="23" xfId="0" applyNumberFormat="1" applyFont="1" applyFill="1" applyBorder="1" applyAlignment="1" applyProtection="1">
      <alignment horizontal="center"/>
      <protection hidden="1"/>
    </xf>
    <xf numFmtId="165" fontId="14" fillId="9" borderId="7" xfId="0" applyNumberFormat="1" applyFont="1" applyFill="1" applyBorder="1" applyAlignment="1" applyProtection="1">
      <alignment horizontal="center"/>
      <protection hidden="1"/>
    </xf>
    <xf numFmtId="165" fontId="14" fillId="9" borderId="5" xfId="0" applyNumberFormat="1" applyFont="1" applyFill="1" applyBorder="1" applyAlignment="1" applyProtection="1">
      <alignment horizontal="center"/>
      <protection hidden="1"/>
    </xf>
    <xf numFmtId="165" fontId="14" fillId="9" borderId="6" xfId="0" applyNumberFormat="1" applyFont="1" applyFill="1" applyBorder="1" applyAlignment="1" applyProtection="1">
      <alignment horizontal="center"/>
      <protection hidden="1"/>
    </xf>
    <xf numFmtId="165" fontId="14" fillId="9" borderId="24" xfId="0" applyNumberFormat="1" applyFont="1" applyFill="1" applyBorder="1" applyAlignment="1" applyProtection="1">
      <alignment horizontal="center"/>
      <protection hidden="1"/>
    </xf>
    <xf numFmtId="0" fontId="14" fillId="9" borderId="2" xfId="0" applyFont="1" applyFill="1" applyBorder="1" applyProtection="1">
      <protection hidden="1"/>
    </xf>
    <xf numFmtId="0" fontId="14" fillId="9" borderId="0" xfId="0" applyFont="1" applyFill="1" applyBorder="1" applyProtection="1">
      <protection hidden="1"/>
    </xf>
    <xf numFmtId="0" fontId="14" fillId="9" borderId="1" xfId="0" applyFont="1" applyFill="1" applyBorder="1" applyProtection="1">
      <protection hidden="1"/>
    </xf>
    <xf numFmtId="171" fontId="0" fillId="0" borderId="0" xfId="0" applyNumberFormat="1" applyAlignment="1"/>
    <xf numFmtId="3" fontId="14" fillId="9" borderId="7" xfId="0" applyNumberFormat="1" applyFont="1" applyFill="1" applyBorder="1" applyProtection="1">
      <protection hidden="1"/>
    </xf>
    <xf numFmtId="3" fontId="14" fillId="9" borderId="6" xfId="0" applyNumberFormat="1" applyFont="1" applyFill="1" applyBorder="1" applyProtection="1">
      <protection hidden="1"/>
    </xf>
    <xf numFmtId="3" fontId="14" fillId="9" borderId="24" xfId="0" applyNumberFormat="1" applyFont="1" applyFill="1" applyBorder="1" applyProtection="1">
      <protection hidden="1"/>
    </xf>
    <xf numFmtId="168" fontId="3" fillId="0" borderId="1" xfId="0" applyNumberFormat="1" applyFont="1" applyBorder="1" applyAlignment="1" applyProtection="1">
      <alignment horizontal="center"/>
      <protection hidden="1"/>
    </xf>
    <xf numFmtId="0" fontId="13" fillId="0" borderId="0" xfId="2" quotePrefix="1" applyFont="1" applyBorder="1" applyAlignment="1" applyProtection="1">
      <protection hidden="1"/>
    </xf>
    <xf numFmtId="165" fontId="14" fillId="9" borderId="25" xfId="0" applyNumberFormat="1" applyFont="1" applyFill="1" applyBorder="1" applyAlignment="1" applyProtection="1">
      <alignment horizontal="center"/>
      <protection hidden="1"/>
    </xf>
    <xf numFmtId="168" fontId="14" fillId="9" borderId="26" xfId="0" applyNumberFormat="1" applyFont="1" applyFill="1" applyBorder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0" fontId="3" fillId="0" borderId="19" xfId="0" applyFont="1" applyBorder="1" applyProtection="1">
      <protection hidden="1"/>
    </xf>
    <xf numFmtId="0" fontId="0" fillId="0" borderId="17" xfId="0" applyBorder="1" applyProtection="1">
      <protection hidden="1"/>
    </xf>
    <xf numFmtId="168" fontId="6" fillId="9" borderId="27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0" applyFont="1"/>
    <xf numFmtId="0" fontId="23" fillId="0" borderId="0" xfId="0" applyFont="1" applyBorder="1"/>
    <xf numFmtId="0" fontId="23" fillId="11" borderId="7" xfId="0" applyFont="1" applyFill="1" applyBorder="1" applyAlignment="1" applyProtection="1">
      <alignment vertical="center" wrapText="1"/>
      <protection hidden="1"/>
    </xf>
    <xf numFmtId="0" fontId="23" fillId="11" borderId="6" xfId="0" applyFont="1" applyFill="1" applyBorder="1" applyAlignment="1" applyProtection="1">
      <alignment vertical="center" wrapText="1"/>
      <protection hidden="1"/>
    </xf>
    <xf numFmtId="0" fontId="23" fillId="11" borderId="21" xfId="0" applyFont="1" applyFill="1" applyBorder="1" applyAlignment="1" applyProtection="1">
      <alignment vertical="center" wrapText="1"/>
      <protection hidden="1"/>
    </xf>
    <xf numFmtId="0" fontId="23" fillId="11" borderId="14" xfId="0" applyFont="1" applyFill="1" applyBorder="1" applyAlignment="1" applyProtection="1">
      <alignment vertical="center" wrapText="1"/>
      <protection hidden="1"/>
    </xf>
    <xf numFmtId="0" fontId="23" fillId="11" borderId="22" xfId="0" applyFont="1" applyFill="1" applyBorder="1" applyAlignment="1" applyProtection="1">
      <alignment vertical="center" wrapText="1"/>
      <protection hidden="1"/>
    </xf>
    <xf numFmtId="0" fontId="23" fillId="12" borderId="7" xfId="0" applyFont="1" applyFill="1" applyBorder="1" applyAlignment="1" applyProtection="1">
      <alignment vertical="center" wrapText="1"/>
      <protection hidden="1"/>
    </xf>
    <xf numFmtId="0" fontId="23" fillId="12" borderId="24" xfId="0" applyFont="1" applyFill="1" applyBorder="1" applyAlignment="1" applyProtection="1">
      <alignment vertical="center" wrapText="1"/>
      <protection hidden="1"/>
    </xf>
    <xf numFmtId="3" fontId="14" fillId="0" borderId="25" xfId="0" applyNumberFormat="1" applyFont="1" applyBorder="1" applyProtection="1">
      <protection locked="0"/>
    </xf>
    <xf numFmtId="0" fontId="14" fillId="9" borderId="28" xfId="0" applyFont="1" applyFill="1" applyBorder="1" applyAlignment="1" applyProtection="1">
      <alignment horizontal="left"/>
      <protection hidden="1"/>
    </xf>
    <xf numFmtId="3" fontId="14" fillId="9" borderId="27" xfId="0" applyNumberFormat="1" applyFont="1" applyFill="1" applyBorder="1" applyProtection="1">
      <protection hidden="1"/>
    </xf>
    <xf numFmtId="0" fontId="23" fillId="9" borderId="29" xfId="0" applyFont="1" applyFill="1" applyBorder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3" fillId="9" borderId="14" xfId="0" applyFont="1" applyFill="1" applyBorder="1" applyAlignment="1" applyProtection="1">
      <alignment horizontal="center"/>
      <protection hidden="1"/>
    </xf>
    <xf numFmtId="171" fontId="24" fillId="13" borderId="5" xfId="0" applyNumberFormat="1" applyFont="1" applyFill="1" applyBorder="1" applyProtection="1">
      <protection hidden="1"/>
    </xf>
    <xf numFmtId="171" fontId="23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71" fontId="23" fillId="12" borderId="7" xfId="0" applyNumberFormat="1" applyFont="1" applyFill="1" applyBorder="1" applyProtection="1">
      <protection hidden="1"/>
    </xf>
    <xf numFmtId="0" fontId="23" fillId="12" borderId="11" xfId="0" applyFont="1" applyFill="1" applyBorder="1" applyProtection="1">
      <protection hidden="1"/>
    </xf>
    <xf numFmtId="171" fontId="24" fillId="10" borderId="0" xfId="0" applyNumberFormat="1" applyFont="1" applyFill="1" applyProtection="1">
      <protection hidden="1"/>
    </xf>
    <xf numFmtId="171" fontId="23" fillId="12" borderId="24" xfId="0" applyNumberFormat="1" applyFont="1" applyFill="1" applyBorder="1" applyProtection="1">
      <protection hidden="1"/>
    </xf>
    <xf numFmtId="171" fontId="23" fillId="12" borderId="13" xfId="0" applyNumberFormat="1" applyFont="1" applyFill="1" applyBorder="1" applyProtection="1">
      <protection hidden="1"/>
    </xf>
    <xf numFmtId="171" fontId="23" fillId="11" borderId="7" xfId="0" applyNumberFormat="1" applyFont="1" applyFill="1" applyBorder="1" applyProtection="1">
      <protection hidden="1"/>
    </xf>
    <xf numFmtId="171" fontId="23" fillId="11" borderId="11" xfId="0" applyNumberFormat="1" applyFont="1" applyFill="1" applyBorder="1" applyProtection="1">
      <protection hidden="1"/>
    </xf>
    <xf numFmtId="171" fontId="23" fillId="11" borderId="6" xfId="0" applyNumberFormat="1" applyFont="1" applyFill="1" applyBorder="1" applyProtection="1">
      <protection hidden="1"/>
    </xf>
    <xf numFmtId="171" fontId="23" fillId="11" borderId="13" xfId="0" applyNumberFormat="1" applyFont="1" applyFill="1" applyBorder="1" applyProtection="1">
      <protection hidden="1"/>
    </xf>
    <xf numFmtId="0" fontId="23" fillId="11" borderId="15" xfId="0" applyFont="1" applyFill="1" applyBorder="1" applyProtection="1">
      <protection hidden="1"/>
    </xf>
    <xf numFmtId="0" fontId="23" fillId="0" borderId="0" xfId="0" applyFont="1" applyBorder="1" applyProtection="1">
      <protection hidden="1"/>
    </xf>
    <xf numFmtId="3" fontId="25" fillId="14" borderId="5" xfId="0" applyNumberFormat="1" applyFont="1" applyFill="1" applyBorder="1" applyProtection="1">
      <protection hidden="1"/>
    </xf>
    <xf numFmtId="3" fontId="4" fillId="0" borderId="0" xfId="0" applyNumberFormat="1" applyFont="1" applyProtection="1">
      <protection hidden="1"/>
    </xf>
    <xf numFmtId="0" fontId="23" fillId="9" borderId="22" xfId="0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23" fillId="10" borderId="0" xfId="0" applyFont="1" applyFill="1" applyProtection="1">
      <protection hidden="1"/>
    </xf>
    <xf numFmtId="171" fontId="23" fillId="10" borderId="0" xfId="0" applyNumberFormat="1" applyFont="1" applyFill="1" applyProtection="1">
      <protection hidden="1"/>
    </xf>
    <xf numFmtId="171" fontId="23" fillId="11" borderId="24" xfId="0" applyNumberFormat="1" applyFont="1" applyFill="1" applyBorder="1" applyProtection="1">
      <protection hidden="1"/>
    </xf>
    <xf numFmtId="0" fontId="23" fillId="10" borderId="5" xfId="0" applyFont="1" applyFill="1" applyBorder="1" applyAlignment="1" applyProtection="1">
      <alignment horizontal="center" vertical="center"/>
      <protection hidden="1"/>
    </xf>
    <xf numFmtId="171" fontId="23" fillId="10" borderId="15" xfId="0" applyNumberFormat="1" applyFont="1" applyFill="1" applyBorder="1" applyProtection="1">
      <protection hidden="1"/>
    </xf>
    <xf numFmtId="171" fontId="23" fillId="10" borderId="6" xfId="0" applyNumberFormat="1" applyFont="1" applyFill="1" applyBorder="1" applyProtection="1">
      <protection hidden="1"/>
    </xf>
    <xf numFmtId="171" fontId="24" fillId="13" borderId="0" xfId="0" applyNumberFormat="1" applyFont="1" applyFill="1" applyProtection="1">
      <protection hidden="1"/>
    </xf>
    <xf numFmtId="0" fontId="23" fillId="0" borderId="14" xfId="0" applyFont="1" applyBorder="1" applyAlignment="1" applyProtection="1">
      <alignment horizontal="center"/>
      <protection hidden="1"/>
    </xf>
    <xf numFmtId="171" fontId="23" fillId="0" borderId="14" xfId="0" applyNumberFormat="1" applyFont="1" applyBorder="1" applyAlignment="1" applyProtection="1">
      <alignment horizontal="center"/>
      <protection hidden="1"/>
    </xf>
    <xf numFmtId="0" fontId="23" fillId="0" borderId="29" xfId="0" applyFont="1" applyBorder="1" applyAlignment="1" applyProtection="1">
      <alignment horizontal="center"/>
      <protection hidden="1"/>
    </xf>
    <xf numFmtId="9" fontId="23" fillId="0" borderId="6" xfId="0" applyNumberFormat="1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171" fontId="8" fillId="0" borderId="0" xfId="0" applyNumberFormat="1" applyFont="1" applyProtection="1">
      <protection hidden="1"/>
    </xf>
    <xf numFmtId="171" fontId="23" fillId="15" borderId="13" xfId="0" applyNumberFormat="1" applyFont="1" applyFill="1" applyBorder="1" applyProtection="1">
      <protection hidden="1"/>
    </xf>
    <xf numFmtId="171" fontId="23" fillId="15" borderId="7" xfId="0" applyNumberFormat="1" applyFont="1" applyFill="1" applyBorder="1" applyProtection="1">
      <protection hidden="1"/>
    </xf>
    <xf numFmtId="171" fontId="23" fillId="15" borderId="6" xfId="0" applyNumberFormat="1" applyFont="1" applyFill="1" applyBorder="1" applyProtection="1">
      <protection hidden="1"/>
    </xf>
    <xf numFmtId="3" fontId="23" fillId="15" borderId="15" xfId="0" applyNumberFormat="1" applyFont="1" applyFill="1" applyBorder="1" applyProtection="1">
      <protection hidden="1"/>
    </xf>
    <xf numFmtId="0" fontId="16" fillId="0" borderId="11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3" fillId="0" borderId="9" xfId="2" quotePrefix="1" applyFont="1" applyBorder="1" applyAlignment="1" applyProtection="1">
      <protection hidden="1"/>
    </xf>
    <xf numFmtId="0" fontId="16" fillId="3" borderId="30" xfId="0" applyFont="1" applyFill="1" applyBorder="1" applyAlignment="1" applyProtection="1">
      <alignment horizontal="center" vertical="center"/>
      <protection hidden="1"/>
    </xf>
    <xf numFmtId="0" fontId="0" fillId="3" borderId="23" xfId="0" applyFill="1" applyBorder="1" applyAlignment="1"/>
    <xf numFmtId="0" fontId="15" fillId="11" borderId="31" xfId="0" applyFont="1" applyFill="1" applyBorder="1" applyAlignment="1" applyProtection="1">
      <alignment horizontal="center" vertical="center"/>
      <protection hidden="1"/>
    </xf>
    <xf numFmtId="0" fontId="13" fillId="0" borderId="32" xfId="2" quotePrefix="1" applyFont="1" applyBorder="1" applyAlignment="1" applyProtection="1">
      <protection hidden="1"/>
    </xf>
    <xf numFmtId="0" fontId="15" fillId="16" borderId="31" xfId="0" applyFont="1" applyFill="1" applyBorder="1" applyAlignment="1" applyProtection="1">
      <alignment horizontal="center" vertical="center"/>
      <protection hidden="1"/>
    </xf>
    <xf numFmtId="0" fontId="20" fillId="17" borderId="31" xfId="0" applyFont="1" applyFill="1" applyBorder="1" applyAlignment="1" applyProtection="1">
      <alignment horizontal="center" vertical="center"/>
      <protection hidden="1"/>
    </xf>
    <xf numFmtId="0" fontId="26" fillId="13" borderId="31" xfId="0" applyFont="1" applyFill="1" applyBorder="1" applyAlignment="1" applyProtection="1">
      <alignment horizontal="center" vertical="center"/>
      <protection hidden="1"/>
    </xf>
    <xf numFmtId="0" fontId="27" fillId="0" borderId="32" xfId="2" quotePrefix="1" applyFont="1" applyBorder="1" applyAlignment="1" applyProtection="1">
      <protection hidden="1"/>
    </xf>
    <xf numFmtId="0" fontId="26" fillId="18" borderId="33" xfId="0" applyFont="1" applyFill="1" applyBorder="1" applyAlignment="1" applyProtection="1">
      <alignment horizontal="center" vertical="center"/>
      <protection hidden="1"/>
    </xf>
    <xf numFmtId="0" fontId="27" fillId="0" borderId="27" xfId="2" quotePrefix="1" applyFont="1" applyBorder="1" applyAlignment="1" applyProtection="1">
      <protection hidden="1"/>
    </xf>
    <xf numFmtId="0" fontId="23" fillId="10" borderId="5" xfId="0" applyFont="1" applyFill="1" applyBorder="1" applyAlignment="1" applyProtection="1">
      <alignment horizontal="center"/>
      <protection hidden="1"/>
    </xf>
    <xf numFmtId="0" fontId="23" fillId="10" borderId="8" xfId="0" applyFont="1" applyFill="1" applyBorder="1" applyAlignment="1" applyProtection="1">
      <alignment horizontal="center"/>
      <protection hidden="1"/>
    </xf>
    <xf numFmtId="171" fontId="23" fillId="10" borderId="5" xfId="0" applyNumberFormat="1" applyFont="1" applyFill="1" applyBorder="1" applyAlignment="1" applyProtection="1">
      <alignment horizontal="center"/>
      <protection hidden="1"/>
    </xf>
    <xf numFmtId="0" fontId="23" fillId="10" borderId="5" xfId="0" applyFont="1" applyFill="1" applyBorder="1" applyProtection="1">
      <protection hidden="1"/>
    </xf>
    <xf numFmtId="0" fontId="23" fillId="10" borderId="8" xfId="0" applyFont="1" applyFill="1" applyBorder="1" applyProtection="1">
      <protection hidden="1"/>
    </xf>
    <xf numFmtId="171" fontId="23" fillId="10" borderId="0" xfId="0" applyNumberFormat="1" applyFont="1" applyFill="1" applyBorder="1" applyProtection="1">
      <protection hidden="1"/>
    </xf>
    <xf numFmtId="0" fontId="23" fillId="10" borderId="0" xfId="0" applyFont="1" applyFill="1" applyBorder="1" applyProtection="1">
      <protection hidden="1"/>
    </xf>
    <xf numFmtId="171" fontId="23" fillId="10" borderId="12" xfId="0" applyNumberFormat="1" applyFont="1" applyFill="1" applyBorder="1" applyProtection="1">
      <protection hidden="1"/>
    </xf>
    <xf numFmtId="0" fontId="23" fillId="10" borderId="12" xfId="0" applyFont="1" applyFill="1" applyBorder="1" applyProtection="1">
      <protection hidden="1"/>
    </xf>
    <xf numFmtId="0" fontId="23" fillId="19" borderId="21" xfId="0" applyFont="1" applyFill="1" applyBorder="1" applyProtection="1">
      <protection hidden="1"/>
    </xf>
    <xf numFmtId="0" fontId="23" fillId="19" borderId="14" xfId="0" applyFont="1" applyFill="1" applyBorder="1" applyProtection="1">
      <protection hidden="1"/>
    </xf>
    <xf numFmtId="0" fontId="23" fillId="19" borderId="22" xfId="0" applyFont="1" applyFill="1" applyBorder="1" applyProtection="1">
      <protection hidden="1"/>
    </xf>
    <xf numFmtId="9" fontId="23" fillId="19" borderId="5" xfId="0" applyNumberFormat="1" applyFont="1" applyFill="1" applyBorder="1" applyAlignment="1">
      <alignment horizontal="center"/>
    </xf>
    <xf numFmtId="0" fontId="14" fillId="9" borderId="2" xfId="0" applyFont="1" applyFill="1" applyBorder="1" applyAlignment="1" applyProtection="1">
      <alignment horizontal="left"/>
      <protection hidden="1"/>
    </xf>
    <xf numFmtId="0" fontId="14" fillId="9" borderId="18" xfId="0" applyFont="1" applyFill="1" applyBorder="1" applyAlignment="1" applyProtection="1">
      <alignment horizontal="left"/>
      <protection hidden="1"/>
    </xf>
    <xf numFmtId="0" fontId="14" fillId="9" borderId="19" xfId="0" applyFont="1" applyFill="1" applyBorder="1" applyAlignment="1" applyProtection="1">
      <alignment horizontal="left"/>
      <protection hidden="1"/>
    </xf>
    <xf numFmtId="0" fontId="25" fillId="14" borderId="5" xfId="0" applyFont="1" applyFill="1" applyBorder="1" applyAlignment="1" applyProtection="1">
      <alignment horizontal="center" vertical="center" wrapText="1"/>
      <protection hidden="1"/>
    </xf>
    <xf numFmtId="0" fontId="14" fillId="9" borderId="21" xfId="0" applyFont="1" applyFill="1" applyBorder="1" applyAlignment="1" applyProtection="1">
      <alignment horizontal="left"/>
      <protection hidden="1"/>
    </xf>
    <xf numFmtId="0" fontId="14" fillId="9" borderId="10" xfId="0" applyFont="1" applyFill="1" applyBorder="1" applyAlignment="1" applyProtection="1">
      <alignment horizontal="left"/>
      <protection hidden="1"/>
    </xf>
    <xf numFmtId="0" fontId="14" fillId="9" borderId="34" xfId="0" applyFont="1" applyFill="1" applyBorder="1" applyAlignment="1" applyProtection="1">
      <alignment horizontal="center"/>
      <protection hidden="1"/>
    </xf>
    <xf numFmtId="0" fontId="14" fillId="9" borderId="1" xfId="0" applyFont="1" applyFill="1" applyBorder="1" applyAlignment="1" applyProtection="1">
      <alignment horizontal="center"/>
      <protection hidden="1"/>
    </xf>
    <xf numFmtId="0" fontId="14" fillId="9" borderId="14" xfId="0" applyFont="1" applyFill="1" applyBorder="1" applyAlignment="1" applyProtection="1">
      <alignment horizontal="left"/>
      <protection hidden="1"/>
    </xf>
    <xf numFmtId="0" fontId="14" fillId="9" borderId="0" xfId="0" applyFont="1" applyFill="1" applyBorder="1" applyAlignment="1" applyProtection="1">
      <alignment horizontal="left"/>
      <protection hidden="1"/>
    </xf>
    <xf numFmtId="0" fontId="14" fillId="9" borderId="15" xfId="0" applyFont="1" applyFill="1" applyBorder="1" applyAlignment="1" applyProtection="1">
      <alignment horizontal="left"/>
      <protection hidden="1"/>
    </xf>
    <xf numFmtId="0" fontId="14" fillId="9" borderId="22" xfId="0" applyFont="1" applyFill="1" applyBorder="1" applyAlignment="1" applyProtection="1">
      <alignment horizontal="left"/>
      <protection hidden="1"/>
    </xf>
    <xf numFmtId="0" fontId="14" fillId="9" borderId="12" xfId="0" applyFont="1" applyFill="1" applyBorder="1" applyAlignment="1" applyProtection="1">
      <alignment horizontal="left"/>
      <protection hidden="1"/>
    </xf>
    <xf numFmtId="0" fontId="14" fillId="9" borderId="13" xfId="0" applyFont="1" applyFill="1" applyBorder="1" applyAlignment="1" applyProtection="1">
      <alignment horizontal="left"/>
      <protection hidden="1"/>
    </xf>
    <xf numFmtId="0" fontId="14" fillId="9" borderId="29" xfId="0" applyFont="1" applyFill="1" applyBorder="1" applyAlignment="1" applyProtection="1">
      <alignment horizontal="left"/>
      <protection hidden="1"/>
    </xf>
    <xf numFmtId="0" fontId="14" fillId="9" borderId="8" xfId="0" applyFont="1" applyFill="1" applyBorder="1" applyAlignment="1" applyProtection="1">
      <alignment horizontal="left"/>
      <protection hidden="1"/>
    </xf>
    <xf numFmtId="0" fontId="14" fillId="9" borderId="9" xfId="0" applyFont="1" applyFill="1" applyBorder="1" applyAlignment="1" applyProtection="1">
      <alignment horizontal="left"/>
      <protection hidden="1"/>
    </xf>
    <xf numFmtId="3" fontId="14" fillId="9" borderId="25" xfId="0" applyNumberFormat="1" applyFont="1" applyFill="1" applyBorder="1" applyAlignment="1" applyProtection="1">
      <alignment horizontal="center"/>
      <protection hidden="1"/>
    </xf>
    <xf numFmtId="171" fontId="0" fillId="10" borderId="35" xfId="0" applyNumberFormat="1" applyFill="1" applyBorder="1" applyAlignment="1" applyProtection="1">
      <alignment vertical="center"/>
      <protection locked="0"/>
    </xf>
    <xf numFmtId="168" fontId="14" fillId="10" borderId="0" xfId="0" applyNumberFormat="1" applyFont="1" applyFill="1" applyBorder="1" applyAlignment="1" applyProtection="1">
      <alignment vertical="center"/>
      <protection hidden="1"/>
    </xf>
    <xf numFmtId="0" fontId="14" fillId="9" borderId="36" xfId="0" applyFont="1" applyFill="1" applyBorder="1" applyAlignment="1" applyProtection="1">
      <alignment horizontal="center" vertical="center"/>
      <protection hidden="1"/>
    </xf>
    <xf numFmtId="0" fontId="14" fillId="9" borderId="24" xfId="0" applyFont="1" applyFill="1" applyBorder="1" applyAlignment="1" applyProtection="1">
      <alignment horizontal="center" vertical="center"/>
      <protection hidden="1"/>
    </xf>
    <xf numFmtId="168" fontId="6" fillId="9" borderId="23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37" xfId="0" applyFont="1" applyFill="1" applyBorder="1" applyAlignment="1" applyProtection="1">
      <alignment vertical="center" wrapText="1"/>
      <protection hidden="1"/>
    </xf>
    <xf numFmtId="171" fontId="14" fillId="3" borderId="7" xfId="0" applyNumberFormat="1" applyFont="1" applyFill="1" applyBorder="1" applyAlignment="1" applyProtection="1">
      <alignment horizontal="right" vertical="top" wrapText="1"/>
      <protection hidden="1"/>
    </xf>
    <xf numFmtId="171" fontId="14" fillId="3" borderId="34" xfId="0" applyNumberFormat="1" applyFont="1" applyFill="1" applyBorder="1" applyAlignment="1" applyProtection="1">
      <alignment horizontal="right" vertical="top" wrapText="1"/>
      <protection hidden="1"/>
    </xf>
    <xf numFmtId="0" fontId="14" fillId="3" borderId="28" xfId="0" applyFont="1" applyFill="1" applyBorder="1" applyAlignment="1" applyProtection="1">
      <alignment vertical="center" wrapText="1"/>
      <protection hidden="1"/>
    </xf>
    <xf numFmtId="171" fontId="14" fillId="3" borderId="24" xfId="0" applyNumberFormat="1" applyFont="1" applyFill="1" applyBorder="1" applyAlignment="1" applyProtection="1">
      <alignment horizontal="right" vertical="top" wrapText="1"/>
      <protection hidden="1"/>
    </xf>
    <xf numFmtId="171" fontId="14" fillId="3" borderId="38" xfId="0" applyNumberFormat="1" applyFont="1" applyFill="1" applyBorder="1" applyAlignment="1" applyProtection="1">
      <alignment horizontal="right" vertical="top" wrapText="1"/>
      <protection hidden="1"/>
    </xf>
    <xf numFmtId="0" fontId="14" fillId="3" borderId="2" xfId="0" applyFont="1" applyFill="1" applyBorder="1" applyAlignment="1" applyProtection="1">
      <alignment vertical="center" wrapText="1"/>
      <protection hidden="1"/>
    </xf>
    <xf numFmtId="171" fontId="14" fillId="3" borderId="0" xfId="0" applyNumberFormat="1" applyFont="1" applyFill="1" applyBorder="1" applyAlignment="1" applyProtection="1">
      <alignment horizontal="right" vertical="top" wrapText="1"/>
      <protection hidden="1"/>
    </xf>
    <xf numFmtId="171" fontId="14" fillId="3" borderId="1" xfId="0" applyNumberFormat="1" applyFont="1" applyFill="1" applyBorder="1" applyAlignment="1" applyProtection="1">
      <alignment horizontal="right" vertical="top" wrapText="1"/>
      <protection hidden="1"/>
    </xf>
    <xf numFmtId="171" fontId="14" fillId="3" borderId="6" xfId="0" applyNumberFormat="1" applyFont="1" applyFill="1" applyBorder="1" applyAlignment="1" applyProtection="1">
      <alignment horizontal="right" vertical="top" wrapText="1"/>
      <protection hidden="1"/>
    </xf>
    <xf numFmtId="0" fontId="6" fillId="3" borderId="39" xfId="0" applyFont="1" applyFill="1" applyBorder="1" applyAlignment="1" applyProtection="1">
      <alignment horizontal="center" vertical="center" wrapText="1"/>
      <protection hidden="1"/>
    </xf>
    <xf numFmtId="171" fontId="14" fillId="3" borderId="8" xfId="0" applyNumberFormat="1" applyFont="1" applyFill="1" applyBorder="1" applyAlignment="1" applyProtection="1">
      <alignment horizontal="right" vertical="top" wrapText="1"/>
      <protection hidden="1"/>
    </xf>
    <xf numFmtId="171" fontId="6" fillId="3" borderId="40" xfId="0" applyNumberFormat="1" applyFont="1" applyFill="1" applyBorder="1" applyAlignment="1" applyProtection="1">
      <alignment horizontal="right" vertical="center" wrapText="1"/>
      <protection hidden="1"/>
    </xf>
    <xf numFmtId="0" fontId="14" fillId="3" borderId="2" xfId="0" applyFont="1" applyFill="1" applyBorder="1" applyAlignment="1" applyProtection="1">
      <alignment horizontal="center" vertical="center" wrapText="1"/>
      <protection hidden="1"/>
    </xf>
    <xf numFmtId="0" fontId="14" fillId="3" borderId="41" xfId="0" applyFont="1" applyFill="1" applyBorder="1" applyAlignment="1" applyProtection="1">
      <alignment vertical="center" wrapText="1"/>
      <protection hidden="1"/>
    </xf>
    <xf numFmtId="171" fontId="14" fillId="0" borderId="21" xfId="0" applyNumberFormat="1" applyFont="1" applyFill="1" applyBorder="1" applyAlignment="1" applyProtection="1">
      <alignment horizontal="right" vertical="top" wrapText="1"/>
      <protection locked="0"/>
    </xf>
    <xf numFmtId="171" fontId="14" fillId="3" borderId="30" xfId="0" applyNumberFormat="1" applyFont="1" applyFill="1" applyBorder="1" applyAlignment="1" applyProtection="1">
      <alignment horizontal="right" vertical="top" wrapText="1"/>
      <protection hidden="1"/>
    </xf>
    <xf numFmtId="0" fontId="14" fillId="3" borderId="42" xfId="0" applyFont="1" applyFill="1" applyBorder="1" applyAlignment="1" applyProtection="1">
      <alignment vertical="center" wrapText="1"/>
      <protection hidden="1"/>
    </xf>
    <xf numFmtId="171" fontId="14" fillId="0" borderId="14" xfId="0" applyNumberFormat="1" applyFont="1" applyFill="1" applyBorder="1" applyAlignment="1" applyProtection="1">
      <alignment horizontal="right" vertical="top" wrapText="1"/>
      <protection locked="0"/>
    </xf>
    <xf numFmtId="171" fontId="14" fillId="3" borderId="25" xfId="0" applyNumberFormat="1" applyFont="1" applyFill="1" applyBorder="1" applyAlignment="1" applyProtection="1">
      <alignment horizontal="right" vertical="top" wrapText="1"/>
      <protection hidden="1"/>
    </xf>
    <xf numFmtId="171" fontId="14" fillId="3" borderId="14" xfId="0" applyNumberFormat="1" applyFont="1" applyFill="1" applyBorder="1" applyAlignment="1" applyProtection="1">
      <alignment horizontal="right" vertical="top" wrapText="1"/>
      <protection hidden="1"/>
    </xf>
    <xf numFmtId="0" fontId="14" fillId="3" borderId="36" xfId="0" applyFont="1" applyFill="1" applyBorder="1" applyAlignment="1" applyProtection="1">
      <alignment vertical="center" wrapText="1"/>
      <protection hidden="1"/>
    </xf>
    <xf numFmtId="171" fontId="14" fillId="3" borderId="22" xfId="0" applyNumberFormat="1" applyFont="1" applyFill="1" applyBorder="1" applyAlignment="1" applyProtection="1">
      <alignment horizontal="right" vertical="top" wrapText="1"/>
      <protection hidden="1"/>
    </xf>
    <xf numFmtId="171" fontId="14" fillId="3" borderId="23" xfId="0" applyNumberFormat="1" applyFont="1" applyFill="1" applyBorder="1" applyAlignment="1" applyProtection="1">
      <alignment horizontal="right" vertical="top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171" fontId="6" fillId="3" borderId="1" xfId="0" applyNumberFormat="1" applyFont="1" applyFill="1" applyBorder="1" applyAlignment="1" applyProtection="1">
      <alignment horizontal="right" vertical="center" wrapText="1"/>
      <protection hidden="1"/>
    </xf>
    <xf numFmtId="171" fontId="14" fillId="0" borderId="24" xfId="0" applyNumberFormat="1" applyFont="1" applyFill="1" applyBorder="1" applyAlignment="1" applyProtection="1">
      <alignment horizontal="right" vertical="top" wrapText="1"/>
      <protection locked="0"/>
    </xf>
    <xf numFmtId="0" fontId="6" fillId="3" borderId="28" xfId="0" applyFont="1" applyFill="1" applyBorder="1" applyAlignment="1" applyProtection="1">
      <alignment horizontal="center" vertical="center" wrapText="1"/>
      <protection hidden="1"/>
    </xf>
    <xf numFmtId="171" fontId="14" fillId="3" borderId="12" xfId="0" applyNumberFormat="1" applyFont="1" applyFill="1" applyBorder="1" applyAlignment="1" applyProtection="1">
      <alignment horizontal="right" vertical="top" wrapText="1"/>
      <protection hidden="1"/>
    </xf>
    <xf numFmtId="171" fontId="6" fillId="3" borderId="38" xfId="0" applyNumberFormat="1" applyFont="1" applyFill="1" applyBorder="1" applyAlignment="1" applyProtection="1">
      <alignment horizontal="right" vertical="center" wrapText="1"/>
      <protection hidden="1"/>
    </xf>
    <xf numFmtId="0" fontId="14" fillId="3" borderId="31" xfId="0" applyFont="1" applyFill="1" applyBorder="1" applyAlignment="1" applyProtection="1">
      <alignment vertical="center" wrapText="1"/>
      <protection hidden="1"/>
    </xf>
    <xf numFmtId="171" fontId="1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9" borderId="0" xfId="0" applyFont="1" applyFill="1" applyBorder="1" applyAlignment="1" applyProtection="1">
      <alignment vertical="center"/>
      <protection hidden="1"/>
    </xf>
    <xf numFmtId="0" fontId="4" fillId="9" borderId="0" xfId="0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28" fillId="13" borderId="5" xfId="0" applyFont="1" applyFill="1" applyBorder="1" applyAlignment="1" applyProtection="1">
      <alignment horizontal="center" vertical="center"/>
      <protection hidden="1"/>
    </xf>
    <xf numFmtId="165" fontId="0" fillId="0" borderId="0" xfId="0" applyNumberFormat="1"/>
    <xf numFmtId="0" fontId="23" fillId="20" borderId="0" xfId="0" applyFont="1" applyFill="1"/>
    <xf numFmtId="0" fontId="23" fillId="20" borderId="7" xfId="0" applyFont="1" applyFill="1" applyBorder="1" applyProtection="1">
      <protection hidden="1"/>
    </xf>
    <xf numFmtId="3" fontId="23" fillId="20" borderId="7" xfId="0" applyNumberFormat="1" applyFont="1" applyFill="1" applyBorder="1" applyProtection="1">
      <protection hidden="1"/>
    </xf>
    <xf numFmtId="0" fontId="23" fillId="20" borderId="15" xfId="0" applyFont="1" applyFill="1" applyBorder="1" applyProtection="1">
      <protection hidden="1"/>
    </xf>
    <xf numFmtId="0" fontId="23" fillId="20" borderId="6" xfId="0" applyFont="1" applyFill="1" applyBorder="1" applyProtection="1">
      <protection hidden="1"/>
    </xf>
    <xf numFmtId="3" fontId="23" fillId="20" borderId="6" xfId="0" applyNumberFormat="1" applyFont="1" applyFill="1" applyBorder="1" applyProtection="1">
      <protection hidden="1"/>
    </xf>
    <xf numFmtId="0" fontId="23" fillId="20" borderId="21" xfId="0" applyFont="1" applyFill="1" applyBorder="1" applyProtection="1">
      <protection hidden="1"/>
    </xf>
    <xf numFmtId="0" fontId="23" fillId="20" borderId="14" xfId="0" applyFont="1" applyFill="1" applyBorder="1" applyProtection="1">
      <protection hidden="1"/>
    </xf>
    <xf numFmtId="3" fontId="23" fillId="20" borderId="13" xfId="0" applyNumberFormat="1" applyFont="1" applyFill="1" applyBorder="1" applyProtection="1">
      <protection hidden="1"/>
    </xf>
    <xf numFmtId="0" fontId="23" fillId="20" borderId="22" xfId="0" applyFont="1" applyFill="1" applyBorder="1" applyProtection="1">
      <protection hidden="1"/>
    </xf>
    <xf numFmtId="3" fontId="23" fillId="20" borderId="24" xfId="0" applyNumberFormat="1" applyFont="1" applyFill="1" applyBorder="1" applyProtection="1">
      <protection hidden="1"/>
    </xf>
    <xf numFmtId="3" fontId="23" fillId="20" borderId="24" xfId="0" applyNumberFormat="1" applyFont="1" applyFill="1" applyBorder="1"/>
    <xf numFmtId="0" fontId="24" fillId="13" borderId="9" xfId="0" applyFont="1" applyFill="1" applyBorder="1" applyAlignment="1" applyProtection="1">
      <alignment horizontal="center"/>
      <protection hidden="1"/>
    </xf>
    <xf numFmtId="171" fontId="24" fillId="13" borderId="9" xfId="0" applyNumberFormat="1" applyFont="1" applyFill="1" applyBorder="1" applyProtection="1">
      <protection hidden="1"/>
    </xf>
    <xf numFmtId="0" fontId="23" fillId="20" borderId="6" xfId="0" applyFont="1" applyFill="1" applyBorder="1"/>
    <xf numFmtId="0" fontId="23" fillId="21" borderId="0" xfId="0" applyFont="1" applyFill="1" applyProtection="1">
      <protection hidden="1"/>
    </xf>
    <xf numFmtId="3" fontId="23" fillId="21" borderId="0" xfId="0" applyNumberFormat="1" applyFont="1" applyFill="1" applyProtection="1">
      <protection hidden="1"/>
    </xf>
    <xf numFmtId="0" fontId="4" fillId="21" borderId="0" xfId="0" applyFont="1" applyFill="1" applyProtection="1">
      <protection hidden="1"/>
    </xf>
    <xf numFmtId="0" fontId="14" fillId="9" borderId="37" xfId="0" applyFont="1" applyFill="1" applyBorder="1" applyAlignment="1" applyProtection="1">
      <protection hidden="1"/>
    </xf>
    <xf numFmtId="0" fontId="14" fillId="9" borderId="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30" fillId="0" borderId="0" xfId="0" applyFont="1" applyAlignment="1">
      <alignment horizontal="center"/>
    </xf>
    <xf numFmtId="9" fontId="23" fillId="0" borderId="0" xfId="0" applyNumberFormat="1" applyFont="1"/>
    <xf numFmtId="0" fontId="31" fillId="0" borderId="0" xfId="0" applyFont="1"/>
    <xf numFmtId="0" fontId="32" fillId="0" borderId="0" xfId="2" applyFont="1" applyAlignment="1" applyProtection="1">
      <alignment horizontal="center"/>
    </xf>
    <xf numFmtId="165" fontId="1" fillId="0" borderId="5" xfId="0" applyNumberFormat="1" applyFont="1" applyBorder="1" applyProtection="1">
      <protection locked="0"/>
    </xf>
    <xf numFmtId="173" fontId="24" fillId="13" borderId="0" xfId="0" applyNumberFormat="1" applyFont="1" applyFill="1" applyProtection="1">
      <protection hidden="1"/>
    </xf>
    <xf numFmtId="10" fontId="23" fillId="0" borderId="7" xfId="0" applyNumberFormat="1" applyFont="1" applyBorder="1" applyAlignment="1" applyProtection="1">
      <alignment horizontal="center"/>
      <protection hidden="1"/>
    </xf>
    <xf numFmtId="10" fontId="23" fillId="0" borderId="6" xfId="0" applyNumberFormat="1" applyFont="1" applyBorder="1" applyAlignment="1" applyProtection="1">
      <alignment horizontal="center"/>
      <protection hidden="1"/>
    </xf>
    <xf numFmtId="10" fontId="23" fillId="0" borderId="5" xfId="0" applyNumberFormat="1" applyFont="1" applyBorder="1" applyAlignment="1" applyProtection="1">
      <alignment horizontal="center"/>
      <protection hidden="1"/>
    </xf>
    <xf numFmtId="10" fontId="23" fillId="9" borderId="0" xfId="0" applyNumberFormat="1" applyFont="1" applyFill="1" applyProtection="1">
      <protection hidden="1"/>
    </xf>
    <xf numFmtId="10" fontId="23" fillId="19" borderId="10" xfId="0" applyNumberFormat="1" applyFont="1" applyFill="1" applyBorder="1" applyAlignment="1" applyProtection="1">
      <alignment horizontal="center"/>
      <protection hidden="1"/>
    </xf>
    <xf numFmtId="10" fontId="23" fillId="19" borderId="11" xfId="0" applyNumberFormat="1" applyFont="1" applyFill="1" applyBorder="1" applyAlignment="1" applyProtection="1">
      <alignment horizontal="center"/>
      <protection hidden="1"/>
    </xf>
    <xf numFmtId="10" fontId="23" fillId="19" borderId="0" xfId="0" applyNumberFormat="1" applyFont="1" applyFill="1" applyBorder="1" applyAlignment="1" applyProtection="1">
      <alignment horizontal="center"/>
      <protection hidden="1"/>
    </xf>
    <xf numFmtId="10" fontId="23" fillId="19" borderId="15" xfId="0" applyNumberFormat="1" applyFont="1" applyFill="1" applyBorder="1" applyAlignment="1" applyProtection="1">
      <alignment horizontal="center"/>
      <protection hidden="1"/>
    </xf>
    <xf numFmtId="10" fontId="23" fillId="19" borderId="12" xfId="0" applyNumberFormat="1" applyFont="1" applyFill="1" applyBorder="1" applyAlignment="1" applyProtection="1">
      <alignment horizontal="center"/>
      <protection hidden="1"/>
    </xf>
    <xf numFmtId="10" fontId="23" fillId="19" borderId="13" xfId="0" applyNumberFormat="1" applyFont="1" applyFill="1" applyBorder="1" applyAlignment="1" applyProtection="1">
      <alignment horizontal="center"/>
      <protection hidden="1"/>
    </xf>
    <xf numFmtId="10" fontId="23" fillId="19" borderId="5" xfId="0" applyNumberFormat="1" applyFont="1" applyFill="1" applyBorder="1" applyAlignment="1">
      <alignment horizontal="center"/>
    </xf>
    <xf numFmtId="173" fontId="23" fillId="0" borderId="0" xfId="0" applyNumberFormat="1" applyFont="1" applyProtection="1">
      <protection hidden="1"/>
    </xf>
    <xf numFmtId="0" fontId="15" fillId="3" borderId="41" xfId="0" applyFont="1" applyFill="1" applyBorder="1" applyAlignment="1" applyProtection="1">
      <alignment horizontal="center" vertical="center"/>
      <protection hidden="1"/>
    </xf>
    <xf numFmtId="0" fontId="15" fillId="3" borderId="36" xfId="0" applyFont="1" applyFill="1" applyBorder="1" applyAlignment="1" applyProtection="1">
      <alignment horizontal="center" vertical="center"/>
      <protection hidden="1"/>
    </xf>
    <xf numFmtId="0" fontId="29" fillId="22" borderId="43" xfId="0" applyFont="1" applyFill="1" applyBorder="1" applyAlignment="1">
      <alignment horizontal="center" vertical="center"/>
    </xf>
    <xf numFmtId="0" fontId="29" fillId="22" borderId="44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1" fillId="11" borderId="45" xfId="0" applyFont="1" applyFill="1" applyBorder="1" applyAlignment="1" applyProtection="1">
      <alignment horizontal="center" vertical="center"/>
      <protection hidden="1"/>
    </xf>
    <xf numFmtId="0" fontId="0" fillId="11" borderId="46" xfId="0" applyFill="1" applyBorder="1"/>
    <xf numFmtId="0" fontId="0" fillId="11" borderId="47" xfId="0" applyFill="1" applyBorder="1"/>
    <xf numFmtId="0" fontId="10" fillId="9" borderId="10" xfId="0" applyFont="1" applyFill="1" applyBorder="1" applyAlignment="1" applyProtection="1">
      <alignment horizontal="center"/>
      <protection hidden="1"/>
    </xf>
    <xf numFmtId="0" fontId="10" fillId="9" borderId="0" xfId="0" applyFont="1" applyFill="1" applyBorder="1" applyAlignment="1" applyProtection="1">
      <alignment horizontal="center"/>
      <protection hidden="1"/>
    </xf>
    <xf numFmtId="0" fontId="10" fillId="9" borderId="12" xfId="0" applyFont="1" applyFill="1" applyBorder="1" applyAlignment="1" applyProtection="1">
      <alignment horizontal="center"/>
      <protection hidden="1"/>
    </xf>
    <xf numFmtId="0" fontId="22" fillId="6" borderId="29" xfId="0" applyFont="1" applyFill="1" applyBorder="1" applyAlignment="1" applyProtection="1">
      <alignment horizontal="center" vertical="center"/>
      <protection hidden="1"/>
    </xf>
    <xf numFmtId="0" fontId="22" fillId="6" borderId="9" xfId="0" applyFont="1" applyFill="1" applyBorder="1" applyAlignment="1" applyProtection="1">
      <alignment horizontal="center" vertical="center"/>
      <protection hidden="1"/>
    </xf>
    <xf numFmtId="0" fontId="22" fillId="23" borderId="29" xfId="0" applyFont="1" applyFill="1" applyBorder="1" applyAlignment="1" applyProtection="1">
      <alignment horizontal="center" vertical="center"/>
      <protection hidden="1"/>
    </xf>
    <xf numFmtId="0" fontId="22" fillId="23" borderId="9" xfId="0" applyFont="1" applyFill="1" applyBorder="1" applyAlignment="1" applyProtection="1">
      <alignment horizontal="center" vertical="center"/>
      <protection hidden="1"/>
    </xf>
    <xf numFmtId="0" fontId="22" fillId="22" borderId="29" xfId="0" applyFont="1" applyFill="1" applyBorder="1" applyAlignment="1" applyProtection="1">
      <alignment horizontal="center" vertical="center"/>
      <protection hidden="1"/>
    </xf>
    <xf numFmtId="0" fontId="22" fillId="22" borderId="9" xfId="0" applyFont="1" applyFill="1" applyBorder="1" applyAlignment="1" applyProtection="1">
      <alignment horizontal="center" vertical="center"/>
      <protection hidden="1"/>
    </xf>
    <xf numFmtId="0" fontId="10" fillId="9" borderId="29" xfId="0" applyFont="1" applyFill="1" applyBorder="1" applyAlignment="1" applyProtection="1">
      <alignment horizontal="center"/>
      <protection hidden="1"/>
    </xf>
    <xf numFmtId="0" fontId="10" fillId="9" borderId="9" xfId="0" applyFont="1" applyFill="1" applyBorder="1" applyAlignment="1" applyProtection="1">
      <alignment horizontal="center"/>
      <protection hidden="1"/>
    </xf>
    <xf numFmtId="0" fontId="0" fillId="3" borderId="18" xfId="0" applyFill="1" applyBorder="1" applyAlignment="1" applyProtection="1">
      <alignment horizontal="center"/>
      <protection hidden="1"/>
    </xf>
    <xf numFmtId="0" fontId="0" fillId="3" borderId="19" xfId="0" applyFill="1" applyBorder="1" applyAlignment="1" applyProtection="1">
      <alignment horizontal="center"/>
      <protection hidden="1"/>
    </xf>
    <xf numFmtId="0" fontId="0" fillId="3" borderId="17" xfId="0" applyFill="1" applyBorder="1" applyAlignment="1" applyProtection="1">
      <alignment horizontal="center"/>
      <protection hidden="1"/>
    </xf>
    <xf numFmtId="0" fontId="6" fillId="3" borderId="29" xfId="0" applyFont="1" applyFill="1" applyBorder="1" applyAlignment="1" applyProtection="1">
      <alignment horizontal="center"/>
      <protection hidden="1"/>
    </xf>
    <xf numFmtId="0" fontId="6" fillId="3" borderId="8" xfId="0" applyFont="1" applyFill="1" applyBorder="1" applyAlignment="1" applyProtection="1">
      <alignment horizontal="center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11" fillId="16" borderId="45" xfId="0" applyFont="1" applyFill="1" applyBorder="1" applyAlignment="1" applyProtection="1">
      <alignment horizontal="center" vertical="center"/>
      <protection hidden="1"/>
    </xf>
    <xf numFmtId="0" fontId="11" fillId="16" borderId="46" xfId="0" applyFont="1" applyFill="1" applyBorder="1" applyAlignment="1" applyProtection="1">
      <alignment horizontal="center" vertical="center"/>
      <protection hidden="1"/>
    </xf>
    <xf numFmtId="0" fontId="11" fillId="16" borderId="47" xfId="0" applyFont="1" applyFill="1" applyBorder="1" applyAlignment="1" applyProtection="1">
      <alignment horizontal="center" vertical="center"/>
      <protection hidden="1"/>
    </xf>
    <xf numFmtId="0" fontId="22" fillId="7" borderId="29" xfId="0" applyFont="1" applyFill="1" applyBorder="1" applyAlignment="1" applyProtection="1">
      <alignment horizontal="center" vertical="center"/>
      <protection hidden="1"/>
    </xf>
    <xf numFmtId="0" fontId="22" fillId="7" borderId="8" xfId="0" applyFont="1" applyFill="1" applyBorder="1" applyAlignment="1" applyProtection="1">
      <alignment horizontal="center" vertical="center"/>
      <protection hidden="1"/>
    </xf>
    <xf numFmtId="0" fontId="22" fillId="7" borderId="9" xfId="0" applyFont="1" applyFill="1" applyBorder="1" applyAlignment="1" applyProtection="1">
      <alignment horizontal="center" vertical="center"/>
      <protection hidden="1"/>
    </xf>
    <xf numFmtId="0" fontId="22" fillId="5" borderId="29" xfId="0" applyFont="1" applyFill="1" applyBorder="1" applyAlignment="1" applyProtection="1">
      <alignment horizontal="center" vertical="center"/>
      <protection hidden="1"/>
    </xf>
    <xf numFmtId="0" fontId="22" fillId="5" borderId="8" xfId="0" applyFont="1" applyFill="1" applyBorder="1" applyAlignment="1" applyProtection="1">
      <alignment horizontal="center" vertical="center"/>
      <protection hidden="1"/>
    </xf>
    <xf numFmtId="0" fontId="22" fillId="5" borderId="9" xfId="0" applyFont="1" applyFill="1" applyBorder="1" applyAlignment="1" applyProtection="1">
      <alignment horizontal="center" vertical="center"/>
      <protection hidden="1"/>
    </xf>
    <xf numFmtId="0" fontId="22" fillId="4" borderId="29" xfId="0" applyFont="1" applyFill="1" applyBorder="1" applyAlignment="1" applyProtection="1">
      <alignment horizontal="center" vertical="center"/>
      <protection hidden="1"/>
    </xf>
    <xf numFmtId="0" fontId="22" fillId="4" borderId="8" xfId="0" applyFont="1" applyFill="1" applyBorder="1" applyAlignment="1" applyProtection="1">
      <alignment horizontal="center" vertical="center"/>
      <protection hidden="1"/>
    </xf>
    <xf numFmtId="0" fontId="22" fillId="4" borderId="9" xfId="0" applyFont="1" applyFill="1" applyBorder="1" applyAlignment="1" applyProtection="1">
      <alignment horizontal="center" vertical="center"/>
      <protection hidden="1"/>
    </xf>
    <xf numFmtId="0" fontId="21" fillId="17" borderId="45" xfId="0" applyFont="1" applyFill="1" applyBorder="1" applyAlignment="1" applyProtection="1">
      <alignment horizontal="center" vertical="center"/>
      <protection hidden="1"/>
    </xf>
    <xf numFmtId="0" fontId="21" fillId="17" borderId="46" xfId="0" applyFont="1" applyFill="1" applyBorder="1" applyAlignment="1" applyProtection="1">
      <alignment horizontal="center" vertical="center"/>
      <protection hidden="1"/>
    </xf>
    <xf numFmtId="0" fontId="21" fillId="17" borderId="47" xfId="0" applyFont="1" applyFill="1" applyBorder="1" applyAlignment="1" applyProtection="1">
      <alignment horizontal="center" vertical="center"/>
      <protection hidden="1"/>
    </xf>
    <xf numFmtId="0" fontId="6" fillId="8" borderId="37" xfId="0" applyFont="1" applyFill="1" applyBorder="1" applyAlignment="1" applyProtection="1">
      <alignment horizontal="center" vertical="center" wrapText="1"/>
      <protection hidden="1"/>
    </xf>
    <xf numFmtId="0" fontId="6" fillId="8" borderId="11" xfId="0" applyFont="1" applyFill="1" applyBorder="1" applyAlignment="1" applyProtection="1">
      <alignment horizontal="center" vertical="center" wrapText="1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48" xfId="0" applyFont="1" applyFill="1" applyBorder="1" applyAlignment="1" applyProtection="1">
      <alignment horizontal="center" vertical="center" wrapText="1"/>
      <protection hidden="1"/>
    </xf>
    <xf numFmtId="171" fontId="6" fillId="8" borderId="30" xfId="0" applyNumberFormat="1" applyFont="1" applyFill="1" applyBorder="1" applyAlignment="1" applyProtection="1">
      <alignment horizontal="right" vertical="center" wrapText="1"/>
      <protection hidden="1"/>
    </xf>
    <xf numFmtId="171" fontId="6" fillId="8" borderId="26" xfId="0" applyNumberFormat="1" applyFont="1" applyFill="1" applyBorder="1" applyAlignment="1" applyProtection="1">
      <alignment horizontal="right" vertical="center" wrapText="1"/>
      <protection hidden="1"/>
    </xf>
    <xf numFmtId="0" fontId="2" fillId="8" borderId="24" xfId="0" applyFont="1" applyFill="1" applyBorder="1" applyAlignment="1" applyProtection="1">
      <alignment horizontal="center" vertical="center" wrapText="1"/>
      <protection hidden="1"/>
    </xf>
    <xf numFmtId="0" fontId="2" fillId="8" borderId="23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8" borderId="32" xfId="0" applyFont="1" applyFill="1" applyBorder="1" applyAlignment="1" applyProtection="1">
      <alignment horizontal="center" vertical="center" wrapText="1"/>
      <protection hidden="1"/>
    </xf>
    <xf numFmtId="0" fontId="2" fillId="8" borderId="36" xfId="0" applyFont="1" applyFill="1" applyBorder="1" applyAlignment="1" applyProtection="1">
      <alignment horizontal="center" vertical="center" wrapText="1"/>
      <protection hidden="1"/>
    </xf>
    <xf numFmtId="0" fontId="2" fillId="8" borderId="31" xfId="0" applyFont="1" applyFill="1" applyBorder="1" applyAlignment="1" applyProtection="1">
      <alignment horizontal="center" vertical="center" wrapText="1"/>
      <protection hidden="1"/>
    </xf>
    <xf numFmtId="0" fontId="14" fillId="9" borderId="28" xfId="0" applyFont="1" applyFill="1" applyBorder="1" applyAlignment="1" applyProtection="1">
      <alignment horizontal="center"/>
      <protection hidden="1"/>
    </xf>
    <xf numFmtId="0" fontId="14" fillId="9" borderId="12" xfId="0" applyFont="1" applyFill="1" applyBorder="1" applyAlignment="1" applyProtection="1">
      <alignment horizontal="center"/>
      <protection hidden="1"/>
    </xf>
    <xf numFmtId="0" fontId="14" fillId="9" borderId="38" xfId="0" applyFont="1" applyFill="1" applyBorder="1" applyAlignment="1" applyProtection="1">
      <alignment horizontal="center"/>
      <protection hidden="1"/>
    </xf>
    <xf numFmtId="0" fontId="14" fillId="9" borderId="14" xfId="0" applyFont="1" applyFill="1" applyBorder="1" applyAlignment="1" applyProtection="1">
      <alignment horizontal="left"/>
      <protection hidden="1"/>
    </xf>
    <xf numFmtId="0" fontId="14" fillId="9" borderId="0" xfId="0" applyFont="1" applyFill="1" applyBorder="1" applyAlignment="1" applyProtection="1">
      <alignment horizontal="left"/>
      <protection hidden="1"/>
    </xf>
    <xf numFmtId="0" fontId="14" fillId="9" borderId="37" xfId="0" applyFont="1" applyFill="1" applyBorder="1" applyAlignment="1" applyProtection="1">
      <alignment horizontal="center"/>
      <protection hidden="1"/>
    </xf>
    <xf numFmtId="0" fontId="14" fillId="9" borderId="2" xfId="0" applyFont="1" applyFill="1" applyBorder="1" applyAlignment="1" applyProtection="1">
      <alignment horizontal="center"/>
      <protection hidden="1"/>
    </xf>
    <xf numFmtId="0" fontId="14" fillId="9" borderId="21" xfId="0" applyFont="1" applyFill="1" applyBorder="1" applyAlignment="1" applyProtection="1">
      <alignment horizontal="left"/>
      <protection hidden="1"/>
    </xf>
    <xf numFmtId="0" fontId="14" fillId="9" borderId="10" xfId="0" applyFont="1" applyFill="1" applyBorder="1" applyAlignment="1" applyProtection="1">
      <alignment horizontal="left"/>
      <protection hidden="1"/>
    </xf>
    <xf numFmtId="0" fontId="14" fillId="9" borderId="22" xfId="0" applyFont="1" applyFill="1" applyBorder="1" applyAlignment="1" applyProtection="1">
      <alignment horizontal="left"/>
      <protection hidden="1"/>
    </xf>
    <xf numFmtId="0" fontId="14" fillId="9" borderId="12" xfId="0" applyFont="1" applyFill="1" applyBorder="1" applyAlignment="1" applyProtection="1">
      <alignment horizontal="left"/>
      <protection hidden="1"/>
    </xf>
    <xf numFmtId="168" fontId="14" fillId="9" borderId="45" xfId="0" applyNumberFormat="1" applyFont="1" applyFill="1" applyBorder="1" applyAlignment="1" applyProtection="1">
      <alignment horizontal="center" vertical="center"/>
      <protection hidden="1"/>
    </xf>
    <xf numFmtId="168" fontId="14" fillId="9" borderId="46" xfId="0" applyNumberFormat="1" applyFont="1" applyFill="1" applyBorder="1" applyAlignment="1" applyProtection="1">
      <alignment horizontal="center" vertical="center"/>
      <protection hidden="1"/>
    </xf>
    <xf numFmtId="168" fontId="14" fillId="9" borderId="47" xfId="0" applyNumberFormat="1" applyFont="1" applyFill="1" applyBorder="1" applyAlignment="1" applyProtection="1">
      <alignment horizontal="center" vertical="center"/>
      <protection hidden="1"/>
    </xf>
    <xf numFmtId="0" fontId="6" fillId="9" borderId="28" xfId="0" applyFont="1" applyFill="1" applyBorder="1" applyAlignment="1" applyProtection="1">
      <alignment horizontal="left"/>
      <protection hidden="1"/>
    </xf>
    <xf numFmtId="0" fontId="6" fillId="9" borderId="0" xfId="0" applyFont="1" applyFill="1" applyBorder="1" applyAlignment="1" applyProtection="1">
      <alignment horizontal="left"/>
      <protection hidden="1"/>
    </xf>
    <xf numFmtId="0" fontId="6" fillId="9" borderId="15" xfId="0" applyFont="1" applyFill="1" applyBorder="1" applyAlignment="1" applyProtection="1">
      <alignment horizontal="left"/>
      <protection hidden="1"/>
    </xf>
    <xf numFmtId="0" fontId="14" fillId="9" borderId="34" xfId="0" applyFont="1" applyFill="1" applyBorder="1" applyAlignment="1" applyProtection="1">
      <alignment horizontal="center"/>
      <protection hidden="1"/>
    </xf>
    <xf numFmtId="0" fontId="14" fillId="9" borderId="1" xfId="0" applyFont="1" applyFill="1" applyBorder="1" applyAlignment="1" applyProtection="1">
      <alignment horizontal="center"/>
      <protection hidden="1"/>
    </xf>
    <xf numFmtId="0" fontId="14" fillId="9" borderId="13" xfId="0" applyFont="1" applyFill="1" applyBorder="1" applyAlignment="1" applyProtection="1">
      <alignment horizontal="left"/>
      <protection hidden="1"/>
    </xf>
    <xf numFmtId="0" fontId="28" fillId="13" borderId="45" xfId="0" applyFont="1" applyFill="1" applyBorder="1" applyAlignment="1" applyProtection="1">
      <alignment horizontal="center" vertical="center"/>
      <protection hidden="1"/>
    </xf>
    <xf numFmtId="0" fontId="28" fillId="13" borderId="46" xfId="0" applyFont="1" applyFill="1" applyBorder="1" applyAlignment="1" applyProtection="1">
      <alignment horizontal="center" vertical="center"/>
      <protection hidden="1"/>
    </xf>
    <xf numFmtId="0" fontId="28" fillId="13" borderId="47" xfId="0" applyFont="1" applyFill="1" applyBorder="1" applyAlignment="1" applyProtection="1">
      <alignment horizontal="center" vertical="center"/>
      <protection hidden="1"/>
    </xf>
    <xf numFmtId="0" fontId="6" fillId="9" borderId="12" xfId="0" applyFont="1" applyFill="1" applyBorder="1" applyAlignment="1" applyProtection="1">
      <alignment horizontal="left"/>
      <protection hidden="1"/>
    </xf>
    <xf numFmtId="0" fontId="6" fillId="9" borderId="13" xfId="0" applyFont="1" applyFill="1" applyBorder="1" applyAlignment="1" applyProtection="1">
      <alignment horizontal="left"/>
      <protection hidden="1"/>
    </xf>
    <xf numFmtId="169" fontId="0" fillId="9" borderId="33" xfId="0" applyNumberFormat="1" applyFill="1" applyBorder="1" applyAlignment="1" applyProtection="1">
      <alignment horizontal="center"/>
      <protection hidden="1"/>
    </xf>
    <xf numFmtId="169" fontId="0" fillId="9" borderId="49" xfId="0" applyNumberFormat="1" applyFill="1" applyBorder="1" applyAlignment="1" applyProtection="1">
      <alignment horizontal="center"/>
      <protection hidden="1"/>
    </xf>
    <xf numFmtId="169" fontId="0" fillId="9" borderId="27" xfId="0" applyNumberFormat="1" applyFill="1" applyBorder="1" applyAlignment="1" applyProtection="1">
      <alignment horizontal="center"/>
      <protection hidden="1"/>
    </xf>
    <xf numFmtId="0" fontId="28" fillId="13" borderId="50" xfId="0" applyFont="1" applyFill="1" applyBorder="1" applyAlignment="1" applyProtection="1">
      <alignment horizontal="center"/>
      <protection hidden="1"/>
    </xf>
    <xf numFmtId="0" fontId="28" fillId="13" borderId="51" xfId="0" applyFont="1" applyFill="1" applyBorder="1" applyAlignment="1" applyProtection="1">
      <alignment horizontal="center"/>
      <protection hidden="1"/>
    </xf>
    <xf numFmtId="0" fontId="28" fillId="13" borderId="52" xfId="0" applyFont="1" applyFill="1" applyBorder="1" applyAlignment="1" applyProtection="1">
      <alignment horizontal="center"/>
      <protection hidden="1"/>
    </xf>
    <xf numFmtId="0" fontId="28" fillId="24" borderId="16" xfId="0" applyFont="1" applyFill="1" applyBorder="1" applyAlignment="1" applyProtection="1">
      <alignment horizontal="center" vertical="center"/>
      <protection hidden="1"/>
    </xf>
    <xf numFmtId="0" fontId="28" fillId="24" borderId="3" xfId="0" applyFont="1" applyFill="1" applyBorder="1" applyAlignment="1" applyProtection="1">
      <alignment horizontal="center" vertical="center"/>
      <protection hidden="1"/>
    </xf>
    <xf numFmtId="0" fontId="28" fillId="24" borderId="4" xfId="0" applyFont="1" applyFill="1" applyBorder="1" applyAlignment="1" applyProtection="1">
      <alignment horizontal="center" vertical="center"/>
      <protection hidden="1"/>
    </xf>
    <xf numFmtId="0" fontId="28" fillId="24" borderId="18" xfId="0" applyFont="1" applyFill="1" applyBorder="1" applyAlignment="1" applyProtection="1">
      <alignment horizontal="center" vertical="center"/>
      <protection hidden="1"/>
    </xf>
    <xf numFmtId="0" fontId="28" fillId="24" borderId="19" xfId="0" applyFont="1" applyFill="1" applyBorder="1" applyAlignment="1" applyProtection="1">
      <alignment horizontal="center" vertical="center"/>
      <protection hidden="1"/>
    </xf>
    <xf numFmtId="0" fontId="28" fillId="24" borderId="17" xfId="0" applyFont="1" applyFill="1" applyBorder="1" applyAlignment="1" applyProtection="1">
      <alignment horizontal="center" vertical="center"/>
      <protection hidden="1"/>
    </xf>
    <xf numFmtId="0" fontId="14" fillId="9" borderId="33" xfId="0" applyFont="1" applyFill="1" applyBorder="1" applyAlignment="1" applyProtection="1">
      <alignment horizontal="center" vertical="center"/>
      <protection hidden="1"/>
    </xf>
    <xf numFmtId="0" fontId="14" fillId="9" borderId="49" xfId="0" applyFont="1" applyFill="1" applyBorder="1" applyAlignment="1" applyProtection="1">
      <alignment horizontal="center" vertical="center"/>
      <protection hidden="1"/>
    </xf>
    <xf numFmtId="0" fontId="6" fillId="11" borderId="37" xfId="0" applyFont="1" applyFill="1" applyBorder="1" applyAlignment="1" applyProtection="1">
      <alignment horizontal="center" vertical="center"/>
      <protection hidden="1"/>
    </xf>
    <xf numFmtId="0" fontId="6" fillId="11" borderId="10" xfId="0" applyFont="1" applyFill="1" applyBorder="1" applyAlignment="1" applyProtection="1">
      <alignment horizontal="center" vertical="center"/>
      <protection hidden="1"/>
    </xf>
    <xf numFmtId="0" fontId="6" fillId="11" borderId="11" xfId="0" applyFont="1" applyFill="1" applyBorder="1" applyAlignment="1" applyProtection="1">
      <alignment horizontal="center" vertical="center"/>
      <protection hidden="1"/>
    </xf>
    <xf numFmtId="0" fontId="6" fillId="11" borderId="18" xfId="0" applyFont="1" applyFill="1" applyBorder="1" applyAlignment="1" applyProtection="1">
      <alignment horizontal="center" vertical="center"/>
      <protection hidden="1"/>
    </xf>
    <xf numFmtId="0" fontId="6" fillId="11" borderId="19" xfId="0" applyFont="1" applyFill="1" applyBorder="1" applyAlignment="1" applyProtection="1">
      <alignment horizontal="center" vertical="center"/>
      <protection hidden="1"/>
    </xf>
    <xf numFmtId="0" fontId="6" fillId="11" borderId="48" xfId="0" applyFont="1" applyFill="1" applyBorder="1" applyAlignment="1" applyProtection="1">
      <alignment horizontal="center" vertical="center"/>
      <protection hidden="1"/>
    </xf>
    <xf numFmtId="172" fontId="6" fillId="11" borderId="30" xfId="0" applyNumberFormat="1" applyFont="1" applyFill="1" applyBorder="1" applyAlignment="1" applyProtection="1">
      <alignment horizontal="center" vertical="center"/>
      <protection hidden="1"/>
    </xf>
    <xf numFmtId="172" fontId="6" fillId="11" borderId="26" xfId="0" applyNumberFormat="1" applyFont="1" applyFill="1" applyBorder="1" applyAlignment="1" applyProtection="1">
      <alignment horizontal="center" vertical="center"/>
      <protection hidden="1"/>
    </xf>
    <xf numFmtId="0" fontId="6" fillId="9" borderId="39" xfId="0" applyFont="1" applyFill="1" applyBorder="1" applyAlignment="1" applyProtection="1">
      <alignment horizontal="center"/>
      <protection hidden="1"/>
    </xf>
    <xf numFmtId="0" fontId="6" fillId="9" borderId="8" xfId="0" applyFont="1" applyFill="1" applyBorder="1" applyAlignment="1" applyProtection="1">
      <alignment horizontal="center"/>
      <protection hidden="1"/>
    </xf>
    <xf numFmtId="0" fontId="6" fillId="9" borderId="9" xfId="0" applyFont="1" applyFill="1" applyBorder="1" applyAlignment="1" applyProtection="1">
      <alignment horizontal="center"/>
      <protection hidden="1"/>
    </xf>
    <xf numFmtId="0" fontId="14" fillId="9" borderId="18" xfId="0" applyFont="1" applyFill="1" applyBorder="1" applyAlignment="1" applyProtection="1">
      <alignment horizontal="center"/>
      <protection hidden="1"/>
    </xf>
    <xf numFmtId="0" fontId="14" fillId="9" borderId="48" xfId="0" applyFont="1" applyFill="1" applyBorder="1" applyAlignment="1" applyProtection="1">
      <alignment horizontal="center"/>
      <protection hidden="1"/>
    </xf>
    <xf numFmtId="0" fontId="22" fillId="22" borderId="16" xfId="0" applyFont="1" applyFill="1" applyBorder="1" applyAlignment="1" applyProtection="1">
      <alignment horizontal="center" vertical="center"/>
      <protection hidden="1"/>
    </xf>
    <xf numFmtId="0" fontId="22" fillId="22" borderId="3" xfId="0" applyFont="1" applyFill="1" applyBorder="1" applyAlignment="1" applyProtection="1">
      <alignment horizontal="center" vertical="center"/>
      <protection hidden="1"/>
    </xf>
    <xf numFmtId="0" fontId="22" fillId="22" borderId="4" xfId="0" applyFont="1" applyFill="1" applyBorder="1" applyAlignment="1" applyProtection="1">
      <alignment horizontal="center" vertical="center"/>
      <protection hidden="1"/>
    </xf>
    <xf numFmtId="0" fontId="22" fillId="22" borderId="18" xfId="0" applyFont="1" applyFill="1" applyBorder="1" applyAlignment="1" applyProtection="1">
      <alignment horizontal="center" vertical="center"/>
      <protection hidden="1"/>
    </xf>
    <xf numFmtId="0" fontId="22" fillId="22" borderId="19" xfId="0" applyFont="1" applyFill="1" applyBorder="1" applyAlignment="1" applyProtection="1">
      <alignment horizontal="center" vertical="center"/>
      <protection hidden="1"/>
    </xf>
    <xf numFmtId="0" fontId="22" fillId="22" borderId="17" xfId="0" applyFont="1" applyFill="1" applyBorder="1" applyAlignment="1" applyProtection="1">
      <alignment horizontal="center" vertical="center"/>
      <protection hidden="1"/>
    </xf>
    <xf numFmtId="0" fontId="21" fillId="13" borderId="45" xfId="0" applyFont="1" applyFill="1" applyBorder="1" applyAlignment="1" applyProtection="1">
      <alignment horizontal="center" vertical="center"/>
      <protection hidden="1"/>
    </xf>
    <xf numFmtId="0" fontId="21" fillId="13" borderId="46" xfId="0" applyFont="1" applyFill="1" applyBorder="1" applyAlignment="1" applyProtection="1">
      <alignment horizontal="center" vertical="center"/>
      <protection hidden="1"/>
    </xf>
    <xf numFmtId="0" fontId="21" fillId="13" borderId="47" xfId="0" applyFont="1" applyFill="1" applyBorder="1" applyAlignment="1" applyProtection="1">
      <alignment horizontal="center" vertical="center"/>
      <protection hidden="1"/>
    </xf>
    <xf numFmtId="0" fontId="6" fillId="9" borderId="50" xfId="0" applyFont="1" applyFill="1" applyBorder="1" applyAlignment="1" applyProtection="1">
      <alignment horizontal="center" vertical="center"/>
      <protection hidden="1"/>
    </xf>
    <xf numFmtId="0" fontId="6" fillId="9" borderId="51" xfId="0" applyFont="1" applyFill="1" applyBorder="1" applyAlignment="1" applyProtection="1">
      <alignment horizontal="center" vertical="center"/>
      <protection hidden="1"/>
    </xf>
    <xf numFmtId="0" fontId="6" fillId="9" borderId="52" xfId="0" applyFont="1" applyFill="1" applyBorder="1" applyAlignment="1" applyProtection="1">
      <alignment horizontal="center" vertical="center"/>
      <protection hidden="1"/>
    </xf>
    <xf numFmtId="0" fontId="6" fillId="9" borderId="53" xfId="0" applyFont="1" applyFill="1" applyBorder="1" applyAlignment="1" applyProtection="1">
      <alignment horizontal="center"/>
      <protection hidden="1"/>
    </xf>
    <xf numFmtId="0" fontId="6" fillId="9" borderId="20" xfId="0" applyFont="1" applyFill="1" applyBorder="1" applyAlignment="1" applyProtection="1">
      <alignment horizontal="center"/>
      <protection hidden="1"/>
    </xf>
    <xf numFmtId="0" fontId="6" fillId="9" borderId="54" xfId="0" applyFont="1" applyFill="1" applyBorder="1" applyAlignment="1" applyProtection="1">
      <alignment horizontal="center"/>
      <protection hidden="1"/>
    </xf>
    <xf numFmtId="0" fontId="14" fillId="9" borderId="11" xfId="0" applyFont="1" applyFill="1" applyBorder="1" applyAlignment="1" applyProtection="1">
      <alignment horizontal="left"/>
      <protection hidden="1"/>
    </xf>
    <xf numFmtId="0" fontId="14" fillId="9" borderId="15" xfId="0" applyFont="1" applyFill="1" applyBorder="1" applyAlignment="1" applyProtection="1">
      <alignment horizontal="left"/>
      <protection hidden="1"/>
    </xf>
    <xf numFmtId="0" fontId="23" fillId="19" borderId="29" xfId="0" applyFont="1" applyFill="1" applyBorder="1" applyAlignment="1" applyProtection="1">
      <alignment horizontal="center"/>
      <protection hidden="1"/>
    </xf>
    <xf numFmtId="0" fontId="23" fillId="19" borderId="9" xfId="0" applyFont="1" applyFill="1" applyBorder="1" applyAlignment="1" applyProtection="1">
      <alignment horizontal="center"/>
      <protection hidden="1"/>
    </xf>
  </cellXfs>
  <cellStyles count="5">
    <cellStyle name="Euro" xfId="1"/>
    <cellStyle name="Hipervínculo" xfId="2" builtinId="8"/>
    <cellStyle name="Normal" xfId="0" builtinId="0"/>
    <cellStyle name="Normal 2" xfId="3"/>
    <cellStyle name="Normal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'O y A 15'!$P$2:$P$366</c:f>
              <c:numCache>
                <c:formatCode>#,##0_ ;[Red]\-#,##0\ 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3-4114-88DB-A512125AE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44368"/>
        <c:axId val="115344760"/>
      </c:lineChart>
      <c:catAx>
        <c:axId val="11534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5344760"/>
        <c:crosses val="autoZero"/>
        <c:auto val="1"/>
        <c:lblAlgn val="ctr"/>
        <c:lblOffset val="100"/>
        <c:noMultiLvlLbl val="0"/>
      </c:catAx>
      <c:valAx>
        <c:axId val="11534476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5344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A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44450" cap="rnd">
              <a:solidFill>
                <a:srgbClr val="00B05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'O y A 7 y fiado'!$P$2:$P$366</c:f>
              <c:numCache>
                <c:formatCode>#,##0_ ;[Red]\-#,##0\ 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9-4606-8949-BA9FDFC0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45936"/>
        <c:axId val="115342408"/>
      </c:lineChart>
      <c:catAx>
        <c:axId val="115345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5342408"/>
        <c:crosses val="autoZero"/>
        <c:auto val="1"/>
        <c:lblAlgn val="ctr"/>
        <c:lblOffset val="100"/>
        <c:noMultiLvlLbl val="0"/>
      </c:catAx>
      <c:valAx>
        <c:axId val="11534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534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A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algorithmName="SHA-512" hashValue="E2Bh8JDyv0KG/kVfF86iira8qVF07C6m3v+r3dizAik9mKWp3rdN6B3BNX0dkKNqtt9EIEcuadCZe6YL3qalMQ==" saltValue="KfXI++PhrQgqSSVucMG6uQ==" spinCount="100000" content="1" objects="1"/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sheetProtection algorithmName="SHA-512" hashValue="t5uXAhlgZTmv86iYulIs+oY/IWmCcqPYnS374H+kSVO6GS+qRZWsxUKfc2NRNSgMib4HJjCqC3Zn0Sd7lt4c5A==" saltValue="U0j3rrps9jNHoRDGtaX95w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5</xdr:row>
      <xdr:rowOff>0</xdr:rowOff>
    </xdr:from>
    <xdr:to>
      <xdr:col>6</xdr:col>
      <xdr:colOff>236220</xdr:colOff>
      <xdr:row>11</xdr:row>
      <xdr:rowOff>129540</xdr:rowOff>
    </xdr:to>
    <xdr:pic>
      <xdr:nvPicPr>
        <xdr:cNvPr id="1940" name="Picture 23" descr="ANd9GcRXWahVcpbgmdk2nN5sbxq1GMUpG3NU569SCuJM3RiEq0mpsCp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1264920"/>
          <a:ext cx="883920" cy="1844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777240</xdr:colOff>
      <xdr:row>4</xdr:row>
      <xdr:rowOff>342900</xdr:rowOff>
    </xdr:from>
    <xdr:to>
      <xdr:col>2</xdr:col>
      <xdr:colOff>937260</xdr:colOff>
      <xdr:row>5</xdr:row>
      <xdr:rowOff>350520</xdr:rowOff>
    </xdr:to>
    <xdr:sp macro="" textlink="">
      <xdr:nvSpPr>
        <xdr:cNvPr id="1941" name="AutoShape 1"/>
        <xdr:cNvSpPr>
          <a:spLocks noChangeArrowheads="1"/>
        </xdr:cNvSpPr>
      </xdr:nvSpPr>
      <xdr:spPr bwMode="auto">
        <a:xfrm>
          <a:off x="4152900" y="1264920"/>
          <a:ext cx="160020" cy="190500"/>
        </a:xfrm>
        <a:prstGeom prst="downArrow">
          <a:avLst>
            <a:gd name="adj1" fmla="val 50000"/>
            <a:gd name="adj2" fmla="val 29762"/>
          </a:avLst>
        </a:prstGeom>
        <a:solidFill>
          <a:srgbClr val="FF0000">
            <a:alpha val="98822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525145</xdr:colOff>
      <xdr:row>2</xdr:row>
      <xdr:rowOff>94615</xdr:rowOff>
    </xdr:to>
    <xdr:pic>
      <xdr:nvPicPr>
        <xdr:cNvPr id="7" name="Imagen 6" descr="C:\Users\cs00137\Dropbox\Public\Fefara\Logo Fefara 202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300" y="120650"/>
          <a:ext cx="1439545" cy="666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525145</xdr:colOff>
      <xdr:row>2</xdr:row>
      <xdr:rowOff>170815</xdr:rowOff>
    </xdr:to>
    <xdr:pic>
      <xdr:nvPicPr>
        <xdr:cNvPr id="3" name="Imagen 2" descr="C:\Users\cs00137\Dropbox\Public\Fefara\Logo Fefara 202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0"/>
          <a:ext cx="1439545" cy="666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15</xdr:col>
      <xdr:colOff>702945</xdr:colOff>
      <xdr:row>2</xdr:row>
      <xdr:rowOff>177165</xdr:rowOff>
    </xdr:to>
    <xdr:pic>
      <xdr:nvPicPr>
        <xdr:cNvPr id="3" name="Imagen 2" descr="C:\Users\cs00137\Dropbox\Public\Fefara\Logo Fefara 202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900" y="0"/>
          <a:ext cx="1439545" cy="666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360045</xdr:colOff>
      <xdr:row>4</xdr:row>
      <xdr:rowOff>2893</xdr:rowOff>
    </xdr:to>
    <xdr:pic>
      <xdr:nvPicPr>
        <xdr:cNvPr id="3" name="Imagen 2" descr="C:\Users\cs00137\Dropbox\Public\Fefara\Logo Fefara 202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9722" y="0"/>
          <a:ext cx="1439545" cy="666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119062</xdr:colOff>
      <xdr:row>34</xdr:row>
      <xdr:rowOff>42332</xdr:rowOff>
    </xdr:from>
    <xdr:to>
      <xdr:col>7</xdr:col>
      <xdr:colOff>382142</xdr:colOff>
      <xdr:row>35</xdr:row>
      <xdr:rowOff>142815</xdr:rowOff>
    </xdr:to>
    <xdr:sp macro="" textlink="">
      <xdr:nvSpPr>
        <xdr:cNvPr id="2" name="1 Flecha izquierda"/>
        <xdr:cNvSpPr/>
      </xdr:nvSpPr>
      <xdr:spPr>
        <a:xfrm>
          <a:off x="5910262" y="6815665"/>
          <a:ext cx="263080" cy="295217"/>
        </a:xfrm>
        <a:prstGeom prst="lef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AR"/>
        </a:p>
      </xdr:txBody>
    </xdr:sp>
    <xdr:clientData/>
  </xdr:twoCellAnchor>
  <xdr:twoCellAnchor>
    <xdr:from>
      <xdr:col>11</xdr:col>
      <xdr:colOff>43293</xdr:colOff>
      <xdr:row>29</xdr:row>
      <xdr:rowOff>180794</xdr:rowOff>
    </xdr:from>
    <xdr:to>
      <xdr:col>11</xdr:col>
      <xdr:colOff>448734</xdr:colOff>
      <xdr:row>32</xdr:row>
      <xdr:rowOff>43350</xdr:rowOff>
    </xdr:to>
    <xdr:sp macro="" textlink="">
      <xdr:nvSpPr>
        <xdr:cNvPr id="3" name="2 Flecha curvada hacia la izquierda"/>
        <xdr:cNvSpPr/>
      </xdr:nvSpPr>
      <xdr:spPr>
        <a:xfrm>
          <a:off x="8772426" y="5980461"/>
          <a:ext cx="405441" cy="446756"/>
        </a:xfrm>
        <a:prstGeom prst="curvedLef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AR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13</xdr:col>
      <xdr:colOff>522323</xdr:colOff>
      <xdr:row>2</xdr:row>
      <xdr:rowOff>122837</xdr:rowOff>
    </xdr:to>
    <xdr:pic>
      <xdr:nvPicPr>
        <xdr:cNvPr id="5" name="Imagen 4" descr="C:\Users\cs00137\Dropbox\Public\Fefara\Logo Fefara 202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3389" y="0"/>
          <a:ext cx="1439545" cy="666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9443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3060" cy="629313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lossandoval010@gmail.com" TargetMode="External"/><Relationship Id="rId2" Type="http://schemas.openxmlformats.org/officeDocument/2006/relationships/hyperlink" Target="mailto:carlos.sandoval@fefara.org.ar" TargetMode="External"/><Relationship Id="rId1" Type="http://schemas.openxmlformats.org/officeDocument/2006/relationships/hyperlink" Target="mailto:contadorsandoval@yahoo.com.a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Normal="100" workbookViewId="0">
      <selection activeCell="F2" sqref="F2"/>
    </sheetView>
  </sheetViews>
  <sheetFormatPr baseColWidth="10" defaultRowHeight="17.5"/>
  <cols>
    <col min="1" max="1" width="15.61328125" customWidth="1"/>
    <col min="2" max="2" width="24.61328125" style="17" customWidth="1"/>
    <col min="3" max="3" width="20.84375" customWidth="1"/>
    <col min="4" max="5" width="20.84375" hidden="1" customWidth="1"/>
  </cols>
  <sheetData>
    <row r="1" spans="1:7" ht="9.65" customHeight="1" thickBot="1"/>
    <row r="2" spans="1:7" ht="45" customHeight="1">
      <c r="B2" s="317" t="s">
        <v>121</v>
      </c>
      <c r="C2" s="318"/>
      <c r="D2" s="27"/>
      <c r="E2" s="28"/>
    </row>
    <row r="3" spans="1:7" ht="15" customHeight="1">
      <c r="B3" s="319" t="s">
        <v>92</v>
      </c>
      <c r="C3" s="320"/>
      <c r="D3" s="29"/>
      <c r="E3" s="30"/>
    </row>
    <row r="4" spans="1:7" ht="15" customHeight="1">
      <c r="B4" s="321"/>
      <c r="C4" s="322"/>
      <c r="D4" s="31"/>
      <c r="E4" s="32"/>
    </row>
    <row r="5" spans="1:7" ht="15" customHeight="1">
      <c r="B5" s="315" t="s">
        <v>108</v>
      </c>
      <c r="C5" s="191" t="s">
        <v>100</v>
      </c>
      <c r="D5" s="188" t="s">
        <v>82</v>
      </c>
      <c r="E5" s="20" t="s">
        <v>83</v>
      </c>
    </row>
    <row r="6" spans="1:7" ht="15" customHeight="1">
      <c r="A6" s="24"/>
      <c r="B6" s="316"/>
      <c r="C6" s="192"/>
      <c r="D6" s="189" t="s">
        <v>95</v>
      </c>
      <c r="E6" s="19" t="s">
        <v>96</v>
      </c>
    </row>
    <row r="7" spans="1:7" ht="30" customHeight="1">
      <c r="A7" s="25"/>
      <c r="B7" s="193" t="s">
        <v>30</v>
      </c>
      <c r="C7" s="194" t="s">
        <v>97</v>
      </c>
      <c r="D7" s="190" t="s">
        <v>87</v>
      </c>
      <c r="E7" s="18" t="s">
        <v>88</v>
      </c>
    </row>
    <row r="8" spans="1:7" ht="30" customHeight="1">
      <c r="B8" s="195" t="s">
        <v>81</v>
      </c>
      <c r="C8" s="194" t="s">
        <v>98</v>
      </c>
      <c r="D8" s="190" t="s">
        <v>84</v>
      </c>
      <c r="E8" s="18" t="s">
        <v>89</v>
      </c>
      <c r="G8" s="22"/>
    </row>
    <row r="9" spans="1:7" ht="30" customHeight="1">
      <c r="B9" s="196" t="s">
        <v>93</v>
      </c>
      <c r="C9" s="194" t="s">
        <v>99</v>
      </c>
      <c r="D9" s="190" t="s">
        <v>85</v>
      </c>
      <c r="E9" s="18" t="s">
        <v>90</v>
      </c>
    </row>
    <row r="10" spans="1:7" ht="30" customHeight="1">
      <c r="B10" s="197" t="s">
        <v>139</v>
      </c>
      <c r="C10" s="198" t="s">
        <v>140</v>
      </c>
      <c r="D10" s="190" t="s">
        <v>86</v>
      </c>
      <c r="E10" s="18" t="s">
        <v>91</v>
      </c>
    </row>
    <row r="11" spans="1:7" ht="30" hidden="1" customHeight="1" thickBot="1">
      <c r="B11" s="199" t="s">
        <v>148</v>
      </c>
      <c r="C11" s="200" t="s">
        <v>149</v>
      </c>
      <c r="D11" s="131"/>
      <c r="E11" s="131"/>
    </row>
    <row r="12" spans="1:7">
      <c r="C12" s="297" t="s">
        <v>101</v>
      </c>
    </row>
    <row r="13" spans="1:7" s="299" customFormat="1" ht="12" customHeight="1">
      <c r="C13" s="300" t="s">
        <v>156</v>
      </c>
    </row>
    <row r="14" spans="1:7" ht="10.5" customHeight="1">
      <c r="B14" s="23"/>
      <c r="C14" s="300" t="s">
        <v>157</v>
      </c>
      <c r="D14" s="299"/>
      <c r="E14" s="299" t="s">
        <v>94</v>
      </c>
      <c r="F14" s="299"/>
    </row>
  </sheetData>
  <sheetProtection algorithmName="SHA-512" hashValue="R3inUvcYxAqphPpjoOQRWclq8HZU7xKXVQOYXvxmdVqkkAbR1J2C6DXUPUX2soTkmw+17Pie9yp5Ee6jCY8FsQ==" saltValue="FixIy+o9HpN9RQiDpn868Q==" spinCount="100000" sheet="1" objects="1" scenarios="1"/>
  <mergeCells count="3">
    <mergeCell ref="B5:B6"/>
    <mergeCell ref="B2:C2"/>
    <mergeCell ref="B3:C4"/>
  </mergeCells>
  <phoneticPr fontId="8" type="noConversion"/>
  <hyperlinks>
    <hyperlink ref="C7" location="Ventas!A1" display="Ventas'!A2"/>
    <hyperlink ref="C8" location="Compras!A1" display="Compras'!A1"/>
    <hyperlink ref="C9" location="'E Resultados'!A1" display="E Resultados'!A1"/>
    <hyperlink ref="E14" r:id="rId1"/>
    <hyperlink ref="E10" location="'Radiog 3'!A1" display="'Radiog 3'!A1"/>
    <hyperlink ref="E9" location="'EResult 3'!A1" display="'EResult 3'!A1"/>
    <hyperlink ref="E8" location="'Compras 3'!A1" display="'Compras 3'!A1"/>
    <hyperlink ref="E7" location="'Ventas 3'!A1" display="'Ventas 3'!A2"/>
    <hyperlink ref="D10" location="'Radiog 2'!A1" display="'Radiog 2'!A1"/>
    <hyperlink ref="D9" location="'EResult 2'!A1" display="'EResult 2'!A1"/>
    <hyperlink ref="D8" location="'Compras 2'!A1" display="'Compras 2'!A1"/>
    <hyperlink ref="D7" location="'Ventas 2'!A1" display="'Ventas 2'!A2"/>
    <hyperlink ref="C10" location="Indicadores!A1" display="Indicadores!A1"/>
    <hyperlink ref="C11" location="'OS Aportes Fcia'!A1" display="'OS Aportes Fcia'!A1"/>
    <hyperlink ref="C13" r:id="rId2"/>
    <hyperlink ref="C14" r:id="rId3"/>
  </hyperlinks>
  <printOptions horizontalCentered="1" verticalCentered="1"/>
  <pageMargins left="0.24" right="0.37" top="0.16" bottom="0.55000000000000004" header="1" footer="0"/>
  <pageSetup paperSize="9" orientation="landscape" horizontalDpi="4294967294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showGridLines="0" zoomScaleNormal="100" workbookViewId="0">
      <selection activeCell="I12" sqref="I12"/>
    </sheetView>
  </sheetViews>
  <sheetFormatPr baseColWidth="10" defaultRowHeight="15.5"/>
  <cols>
    <col min="2" max="2" width="6.84375" style="4" customWidth="1"/>
    <col min="3" max="3" width="38.4609375" customWidth="1"/>
    <col min="4" max="4" width="10.07421875" customWidth="1"/>
    <col min="5" max="5" width="3.84375" customWidth="1"/>
    <col min="6" max="6" width="6.84375" customWidth="1"/>
    <col min="7" max="7" width="8.84375" customWidth="1"/>
    <col min="8" max="8" width="6.84375" style="5" customWidth="1"/>
  </cols>
  <sheetData>
    <row r="1" spans="2:9" ht="33" customHeight="1" thickBot="1">
      <c r="B1" s="323" t="s">
        <v>102</v>
      </c>
      <c r="C1" s="324"/>
      <c r="D1" s="324"/>
      <c r="E1" s="324"/>
      <c r="F1" s="324"/>
      <c r="G1" s="324"/>
      <c r="H1" s="325"/>
      <c r="I1" s="6"/>
    </row>
    <row r="2" spans="2:9" ht="6" customHeight="1">
      <c r="B2" s="63" t="s">
        <v>80</v>
      </c>
      <c r="C2" s="64"/>
      <c r="D2" s="65"/>
      <c r="E2" s="65"/>
      <c r="F2" s="65"/>
      <c r="G2" s="65"/>
      <c r="H2" s="51"/>
      <c r="I2" s="6"/>
    </row>
    <row r="3" spans="2:9" ht="22" customHeight="1">
      <c r="B3" s="50"/>
      <c r="C3" s="329" t="s">
        <v>54</v>
      </c>
      <c r="D3" s="330"/>
      <c r="E3" s="68"/>
      <c r="F3" s="335" t="s">
        <v>78</v>
      </c>
      <c r="G3" s="336"/>
      <c r="H3" s="52"/>
      <c r="I3" s="6"/>
    </row>
    <row r="4" spans="2:9" ht="18" customHeight="1">
      <c r="B4" s="50"/>
      <c r="C4" s="90" t="s">
        <v>105</v>
      </c>
      <c r="D4" s="45"/>
      <c r="E4" s="69"/>
      <c r="F4" s="88"/>
      <c r="G4" s="80">
        <f t="shared" ref="G4:G9" si="0">D4*F4</f>
        <v>0</v>
      </c>
      <c r="H4" s="52"/>
      <c r="I4" s="6"/>
    </row>
    <row r="5" spans="2:9" ht="18" customHeight="1">
      <c r="B5" s="50"/>
      <c r="C5" s="90" t="s">
        <v>151</v>
      </c>
      <c r="D5" s="45"/>
      <c r="E5" s="69"/>
      <c r="F5" s="88"/>
      <c r="G5" s="80">
        <f t="shared" si="0"/>
        <v>0</v>
      </c>
      <c r="H5" s="52"/>
      <c r="I5" s="6"/>
    </row>
    <row r="6" spans="2:9" ht="18" customHeight="1">
      <c r="B6" s="50"/>
      <c r="C6" s="90" t="s">
        <v>152</v>
      </c>
      <c r="D6" s="89"/>
      <c r="E6" s="69"/>
      <c r="F6" s="88"/>
      <c r="G6" s="80">
        <f>D6*F6</f>
        <v>0</v>
      </c>
      <c r="H6" s="52"/>
      <c r="I6" s="6"/>
    </row>
    <row r="7" spans="2:9" ht="18" customHeight="1">
      <c r="B7" s="50"/>
      <c r="C7" s="90" t="s">
        <v>153</v>
      </c>
      <c r="D7" s="89"/>
      <c r="E7" s="69"/>
      <c r="F7" s="88"/>
      <c r="G7" s="80">
        <f>D7*F7</f>
        <v>0</v>
      </c>
      <c r="H7" s="52"/>
      <c r="I7" s="6"/>
    </row>
    <row r="8" spans="2:9" ht="18" customHeight="1">
      <c r="B8" s="50"/>
      <c r="C8" s="90" t="s">
        <v>154</v>
      </c>
      <c r="D8" s="45"/>
      <c r="E8" s="69"/>
      <c r="F8" s="88"/>
      <c r="G8" s="80">
        <f>D8*F8</f>
        <v>0</v>
      </c>
      <c r="H8" s="52"/>
      <c r="I8" s="6"/>
    </row>
    <row r="9" spans="2:9" ht="18" customHeight="1">
      <c r="B9" s="50"/>
      <c r="C9" s="90" t="s">
        <v>147</v>
      </c>
      <c r="D9" s="45"/>
      <c r="E9" s="69"/>
      <c r="F9" s="88"/>
      <c r="G9" s="80">
        <f t="shared" si="0"/>
        <v>0</v>
      </c>
      <c r="H9" s="52"/>
      <c r="I9" s="6"/>
    </row>
    <row r="10" spans="2:9" ht="18" customHeight="1">
      <c r="B10" s="50"/>
      <c r="C10" s="61" t="s">
        <v>111</v>
      </c>
      <c r="D10" s="62">
        <f>SUM(D4:D9)</f>
        <v>0</v>
      </c>
      <c r="E10" s="69"/>
      <c r="F10" s="73" t="e">
        <f>G10/D10</f>
        <v>#DIV/0!</v>
      </c>
      <c r="G10" s="80">
        <f>SUM(G4:G9)</f>
        <v>0</v>
      </c>
      <c r="H10" s="52"/>
      <c r="I10" s="6"/>
    </row>
    <row r="11" spans="2:9" ht="6" customHeight="1">
      <c r="B11" s="50"/>
      <c r="C11" s="66"/>
      <c r="D11" s="67"/>
      <c r="E11" s="69"/>
      <c r="F11" s="67"/>
      <c r="G11" s="81"/>
      <c r="H11" s="52"/>
      <c r="I11" s="6"/>
    </row>
    <row r="12" spans="2:9" ht="22" customHeight="1">
      <c r="B12" s="50"/>
      <c r="C12" s="331" t="s">
        <v>55</v>
      </c>
      <c r="D12" s="332"/>
      <c r="E12" s="69"/>
      <c r="F12" s="69"/>
      <c r="G12" s="79"/>
      <c r="H12" s="52"/>
      <c r="I12" s="6"/>
    </row>
    <row r="13" spans="2:9" ht="18" customHeight="1">
      <c r="B13" s="50"/>
      <c r="C13" s="90" t="s">
        <v>56</v>
      </c>
      <c r="D13" s="45"/>
      <c r="E13" s="69"/>
      <c r="F13" s="74"/>
      <c r="G13" s="80">
        <f>D13*F13</f>
        <v>0</v>
      </c>
      <c r="H13" s="52"/>
      <c r="I13" s="6"/>
    </row>
    <row r="14" spans="2:9" ht="18" customHeight="1">
      <c r="B14" s="50"/>
      <c r="C14" s="90" t="s">
        <v>47</v>
      </c>
      <c r="D14" s="45"/>
      <c r="E14" s="69"/>
      <c r="F14" s="75">
        <v>0</v>
      </c>
      <c r="G14" s="82">
        <f>D14*F14</f>
        <v>0</v>
      </c>
      <c r="H14" s="52"/>
      <c r="I14" s="6"/>
    </row>
    <row r="15" spans="2:9" ht="6" customHeight="1">
      <c r="B15" s="50"/>
      <c r="C15" s="71"/>
      <c r="D15" s="72"/>
      <c r="E15" s="69"/>
      <c r="F15" s="76"/>
      <c r="G15" s="76"/>
      <c r="H15" s="52"/>
      <c r="I15" s="6"/>
    </row>
    <row r="16" spans="2:9" ht="18" customHeight="1">
      <c r="B16" s="50"/>
      <c r="C16" s="61" t="s">
        <v>57</v>
      </c>
      <c r="D16" s="62">
        <f>D10+D13+D14</f>
        <v>0</v>
      </c>
      <c r="E16" s="70"/>
      <c r="F16" s="77" t="e">
        <f>G16/D16</f>
        <v>#DIV/0!</v>
      </c>
      <c r="G16" s="83">
        <f>G10+G13+G14</f>
        <v>0</v>
      </c>
      <c r="H16" s="52"/>
      <c r="I16" s="6"/>
    </row>
    <row r="17" spans="2:9" ht="6" customHeight="1">
      <c r="B17" s="50"/>
      <c r="C17" s="70"/>
      <c r="D17" s="70"/>
      <c r="E17" s="70"/>
      <c r="F17" s="70"/>
      <c r="G17" s="84"/>
      <c r="H17" s="52"/>
      <c r="I17" s="6"/>
    </row>
    <row r="18" spans="2:9" ht="22" customHeight="1">
      <c r="B18" s="50"/>
      <c r="C18" s="333" t="s">
        <v>79</v>
      </c>
      <c r="D18" s="334"/>
      <c r="E18" s="326"/>
      <c r="F18" s="68"/>
      <c r="G18" s="85"/>
      <c r="H18" s="52"/>
      <c r="I18" s="6"/>
    </row>
    <row r="19" spans="2:9" ht="18" customHeight="1">
      <c r="B19" s="50"/>
      <c r="C19" s="90" t="s">
        <v>23</v>
      </c>
      <c r="D19" s="45"/>
      <c r="E19" s="327"/>
      <c r="F19" s="78"/>
      <c r="G19" s="86">
        <f>D19*F19</f>
        <v>0</v>
      </c>
      <c r="H19" s="52"/>
      <c r="I19" s="6"/>
    </row>
    <row r="20" spans="2:9" ht="18" customHeight="1">
      <c r="B20" s="50"/>
      <c r="C20" s="90" t="s">
        <v>25</v>
      </c>
      <c r="D20" s="45"/>
      <c r="E20" s="327"/>
      <c r="F20" s="78"/>
      <c r="G20" s="86">
        <f>D20*F20</f>
        <v>0</v>
      </c>
      <c r="H20" s="52"/>
      <c r="I20" s="6"/>
    </row>
    <row r="21" spans="2:9" ht="18" customHeight="1">
      <c r="B21" s="50"/>
      <c r="C21" s="90" t="s">
        <v>24</v>
      </c>
      <c r="D21" s="45"/>
      <c r="E21" s="328"/>
      <c r="F21" s="78"/>
      <c r="G21" s="86">
        <f>D21*F21</f>
        <v>0</v>
      </c>
      <c r="H21" s="52"/>
      <c r="I21" s="6"/>
    </row>
    <row r="22" spans="2:9" ht="6" customHeight="1">
      <c r="B22" s="50"/>
      <c r="C22" s="59"/>
      <c r="D22" s="60"/>
      <c r="E22" s="56"/>
      <c r="F22" s="56"/>
      <c r="G22" s="87"/>
      <c r="H22" s="52"/>
      <c r="I22" s="6"/>
    </row>
    <row r="23" spans="2:9" s="272" customFormat="1" ht="22" customHeight="1">
      <c r="B23" s="50"/>
      <c r="C23" s="273" t="s">
        <v>150</v>
      </c>
      <c r="D23" s="45"/>
      <c r="E23" s="269"/>
      <c r="F23" s="269"/>
      <c r="G23" s="270"/>
      <c r="H23" s="52"/>
      <c r="I23" s="271"/>
    </row>
    <row r="24" spans="2:9" ht="6" customHeight="1">
      <c r="B24" s="50"/>
      <c r="C24" s="59"/>
      <c r="D24" s="60"/>
      <c r="E24" s="56"/>
      <c r="F24" s="56"/>
      <c r="G24" s="87"/>
      <c r="H24" s="52"/>
      <c r="I24" s="6"/>
    </row>
    <row r="25" spans="2:9" ht="21.9" customHeight="1">
      <c r="B25" s="50"/>
      <c r="C25" s="61" t="s">
        <v>58</v>
      </c>
      <c r="D25" s="62">
        <f>SUM(D16:D23)</f>
        <v>0</v>
      </c>
      <c r="E25" s="57"/>
      <c r="F25" s="77" t="e">
        <f>G25/D25</f>
        <v>#DIV/0!</v>
      </c>
      <c r="G25" s="58">
        <f>G16+G19+G20+G21</f>
        <v>0</v>
      </c>
      <c r="H25" s="52"/>
      <c r="I25" s="6"/>
    </row>
    <row r="26" spans="2:9" ht="8" customHeight="1" thickBot="1">
      <c r="B26" s="54"/>
      <c r="C26" s="55"/>
      <c r="D26" s="55"/>
      <c r="E26" s="55"/>
      <c r="F26" s="55"/>
      <c r="G26" s="55"/>
      <c r="H26" s="53"/>
      <c r="I26" s="6"/>
    </row>
    <row r="27" spans="2:9">
      <c r="B27" s="7"/>
      <c r="C27" s="7"/>
      <c r="D27" s="7"/>
      <c r="E27" s="7"/>
      <c r="F27" s="7"/>
      <c r="G27" s="7"/>
      <c r="H27" s="7"/>
      <c r="I27" s="7"/>
    </row>
    <row r="28" spans="2:9">
      <c r="B28" s="7"/>
      <c r="C28" s="7"/>
      <c r="D28" s="7"/>
      <c r="E28" s="7"/>
      <c r="F28" s="7"/>
      <c r="G28" s="7"/>
      <c r="H28" s="7"/>
      <c r="I28" s="7"/>
    </row>
    <row r="29" spans="2:9">
      <c r="B29" s="7"/>
      <c r="C29" s="7"/>
      <c r="D29" s="7"/>
      <c r="E29" s="7"/>
      <c r="F29" s="7"/>
      <c r="G29" s="7"/>
      <c r="H29" s="7"/>
      <c r="I29" s="7"/>
    </row>
    <row r="30" spans="2:9">
      <c r="B30" s="7"/>
      <c r="C30" s="7"/>
      <c r="D30" s="7"/>
      <c r="E30" s="7"/>
      <c r="F30" s="7"/>
      <c r="G30" s="7"/>
      <c r="H30" s="7"/>
      <c r="I30" s="7"/>
    </row>
  </sheetData>
  <sheetProtection algorithmName="SHA-512" hashValue="X3w/KsZJtEC9Ol1EBg21PanYeOFv2MdP3rlhPeqLPvDHpLh9SVc5ET2RPYroUw9A1ncEH6DqsIYZL/EW9oPC0g==" saltValue="yB/M0JfReK9XtlIyXnHM6A==" spinCount="100000" sheet="1" objects="1" scenarios="1"/>
  <mergeCells count="6">
    <mergeCell ref="B1:H1"/>
    <mergeCell ref="E18:E21"/>
    <mergeCell ref="C3:D3"/>
    <mergeCell ref="C12:D12"/>
    <mergeCell ref="C18:D18"/>
    <mergeCell ref="F3:G3"/>
  </mergeCells>
  <phoneticPr fontId="8" type="noConversion"/>
  <hyperlinks>
    <hyperlink ref="B2" location="Indice!A1" display="Indice%20MR.xls#Indice!A1"/>
  </hyperlinks>
  <printOptions horizontalCentered="1" verticalCentered="1"/>
  <pageMargins left="0.51181102362204722" right="0.62992125984251968" top="0.92" bottom="0.23622047244094491" header="0" footer="0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Normal="100" workbookViewId="0">
      <selection activeCell="P20" sqref="P20"/>
    </sheetView>
  </sheetViews>
  <sheetFormatPr baseColWidth="10" defaultRowHeight="15.5"/>
  <cols>
    <col min="1" max="1" width="7.921875" customWidth="1"/>
    <col min="2" max="2" width="5.84375" customWidth="1"/>
    <col min="3" max="3" width="16.07421875" customWidth="1"/>
    <col min="4" max="4" width="9.84375" customWidth="1"/>
    <col min="5" max="5" width="7.07421875" customWidth="1"/>
    <col min="6" max="6" width="4.07421875" customWidth="1"/>
    <col min="7" max="7" width="9.84375" hidden="1" customWidth="1"/>
    <col min="8" max="8" width="6.53515625" customWidth="1"/>
    <col min="9" max="9" width="8.07421875" style="4" hidden="1" customWidth="1"/>
    <col min="10" max="10" width="9.53515625" customWidth="1"/>
    <col min="11" max="11" width="7" hidden="1" customWidth="1"/>
    <col min="12" max="12" width="8.15234375" customWidth="1"/>
    <col min="13" max="13" width="7.84375" customWidth="1"/>
    <col min="14" max="14" width="5.84375" customWidth="1"/>
    <col min="15" max="15" width="8.921875" customWidth="1"/>
  </cols>
  <sheetData>
    <row r="1" spans="1:15" ht="30.65" customHeight="1" thickBot="1">
      <c r="A1" s="8" t="s">
        <v>80</v>
      </c>
      <c r="B1" s="343" t="s">
        <v>103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5"/>
      <c r="O1" s="13"/>
    </row>
    <row r="2" spans="1:15" ht="8" customHeight="1">
      <c r="A2" s="9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3"/>
    </row>
    <row r="3" spans="1:15" ht="22" customHeight="1">
      <c r="A3" s="9"/>
      <c r="B3" s="39"/>
      <c r="C3" s="346" t="s">
        <v>75</v>
      </c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41"/>
      <c r="O3" s="13"/>
    </row>
    <row r="4" spans="1:15" ht="8.25" customHeight="1">
      <c r="A4" s="9"/>
      <c r="B4" s="40"/>
      <c r="C4" s="33"/>
      <c r="D4" s="34"/>
      <c r="E4" s="34"/>
      <c r="F4" s="34"/>
      <c r="G4" s="34"/>
      <c r="H4" s="34"/>
      <c r="I4" s="34"/>
      <c r="J4" s="34"/>
      <c r="K4" s="34"/>
      <c r="L4" s="34"/>
      <c r="M4" s="35"/>
      <c r="N4" s="42"/>
      <c r="O4" s="13"/>
    </row>
    <row r="5" spans="1:15" s="96" customFormat="1" ht="18" customHeight="1">
      <c r="A5" s="91"/>
      <c r="B5" s="92"/>
      <c r="C5" s="46" t="s">
        <v>53</v>
      </c>
      <c r="D5" s="46" t="s">
        <v>47</v>
      </c>
      <c r="E5" s="46" t="s">
        <v>28</v>
      </c>
      <c r="F5" s="48"/>
      <c r="G5" s="93"/>
      <c r="H5" s="46" t="s">
        <v>46</v>
      </c>
      <c r="I5" s="46" t="s">
        <v>40</v>
      </c>
      <c r="J5" s="46" t="s">
        <v>112</v>
      </c>
      <c r="K5" s="46"/>
      <c r="L5" s="46" t="s">
        <v>47</v>
      </c>
      <c r="M5" s="46" t="s">
        <v>52</v>
      </c>
      <c r="N5" s="94"/>
      <c r="O5" s="95"/>
    </row>
    <row r="6" spans="1:15" s="96" customFormat="1" ht="18" customHeight="1">
      <c r="A6" s="91"/>
      <c r="B6" s="92"/>
      <c r="C6" s="43" t="s">
        <v>43</v>
      </c>
      <c r="D6" s="45"/>
      <c r="E6" s="73" t="e">
        <f>D6/D10</f>
        <v>#DIV/0!</v>
      </c>
      <c r="F6" s="48"/>
      <c r="G6" s="93"/>
      <c r="H6" s="44">
        <v>100</v>
      </c>
      <c r="I6" s="45">
        <v>0</v>
      </c>
      <c r="J6" s="97"/>
      <c r="K6" s="98">
        <f>H6-(H6*I6%)</f>
        <v>100</v>
      </c>
      <c r="L6" s="113">
        <f>(K6-(K6*J6%))/100</f>
        <v>1</v>
      </c>
      <c r="M6" s="113" t="e">
        <f>L6*E6</f>
        <v>#DIV/0!</v>
      </c>
      <c r="N6" s="94"/>
      <c r="O6" s="95"/>
    </row>
    <row r="7" spans="1:15" s="96" customFormat="1" ht="18" customHeight="1">
      <c r="A7" s="91"/>
      <c r="B7" s="92"/>
      <c r="C7" s="43" t="s">
        <v>44</v>
      </c>
      <c r="D7" s="45"/>
      <c r="E7" s="73" t="e">
        <f>D7/D10</f>
        <v>#DIV/0!</v>
      </c>
      <c r="F7" s="48"/>
      <c r="G7" s="93"/>
      <c r="H7" s="44">
        <v>100</v>
      </c>
      <c r="I7" s="45">
        <v>0</v>
      </c>
      <c r="J7" s="97"/>
      <c r="K7" s="98">
        <f>H7-(H7*I7%)</f>
        <v>100</v>
      </c>
      <c r="L7" s="113">
        <f>(K7-(K7*J7%))/100</f>
        <v>1</v>
      </c>
      <c r="M7" s="113" t="e">
        <f>L7*E7</f>
        <v>#DIV/0!</v>
      </c>
      <c r="N7" s="94"/>
      <c r="O7" s="95"/>
    </row>
    <row r="8" spans="1:15" s="96" customFormat="1" ht="18" customHeight="1">
      <c r="A8" s="91"/>
      <c r="B8" s="92"/>
      <c r="C8" s="43" t="s">
        <v>45</v>
      </c>
      <c r="D8" s="45"/>
      <c r="E8" s="73" t="e">
        <f>D8/D10</f>
        <v>#DIV/0!</v>
      </c>
      <c r="F8" s="48"/>
      <c r="G8" s="93"/>
      <c r="H8" s="44">
        <v>100</v>
      </c>
      <c r="I8" s="45">
        <v>0</v>
      </c>
      <c r="J8" s="97"/>
      <c r="K8" s="98">
        <f>H8-(H8*I8%)</f>
        <v>100</v>
      </c>
      <c r="L8" s="113">
        <f>(K8-(K8*J8%))/100</f>
        <v>1</v>
      </c>
      <c r="M8" s="113" t="e">
        <f>L8*E8</f>
        <v>#DIV/0!</v>
      </c>
      <c r="N8" s="94"/>
      <c r="O8" s="95"/>
    </row>
    <row r="9" spans="1:15" s="96" customFormat="1" ht="20" hidden="1" customHeight="1">
      <c r="A9" s="91"/>
      <c r="B9" s="92"/>
      <c r="C9" s="43" t="s">
        <v>41</v>
      </c>
      <c r="D9" s="45">
        <v>0</v>
      </c>
      <c r="E9" s="73" t="e">
        <f>D9/D10</f>
        <v>#DIV/0!</v>
      </c>
      <c r="F9" s="48"/>
      <c r="G9" s="93"/>
      <c r="H9" s="44">
        <v>100</v>
      </c>
      <c r="I9" s="45">
        <v>0</v>
      </c>
      <c r="J9" s="97">
        <v>0</v>
      </c>
      <c r="K9" s="98">
        <f>H9-(H9*I9%)</f>
        <v>100</v>
      </c>
      <c r="L9" s="99">
        <f>(K9-(K9*J9%))/100</f>
        <v>1</v>
      </c>
      <c r="M9" s="99" t="e">
        <f>L9*E9</f>
        <v>#DIV/0!</v>
      </c>
      <c r="N9" s="94"/>
      <c r="O9" s="95"/>
    </row>
    <row r="10" spans="1:15" s="96" customFormat="1" ht="18" customHeight="1">
      <c r="A10" s="91"/>
      <c r="B10" s="92"/>
      <c r="C10" s="46" t="s">
        <v>42</v>
      </c>
      <c r="D10" s="47">
        <f>SUM(D6:D9)</f>
        <v>0</v>
      </c>
      <c r="E10" s="73" t="e">
        <f>SUM(E6:E9)</f>
        <v>#DIV/0!</v>
      </c>
      <c r="F10" s="100"/>
      <c r="G10" s="101"/>
      <c r="H10" s="340" t="s">
        <v>113</v>
      </c>
      <c r="I10" s="341"/>
      <c r="J10" s="341"/>
      <c r="K10" s="341"/>
      <c r="L10" s="342"/>
      <c r="M10" s="102" t="e">
        <f>SUM(M6:M9)</f>
        <v>#DIV/0!</v>
      </c>
      <c r="N10" s="94"/>
      <c r="O10" s="95"/>
    </row>
    <row r="11" spans="1:15" s="96" customFormat="1" ht="6" customHeight="1">
      <c r="A11" s="91"/>
      <c r="B11" s="92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94"/>
      <c r="O11" s="95"/>
    </row>
    <row r="12" spans="1:15" s="96" customFormat="1" ht="22" customHeight="1">
      <c r="A12" s="91"/>
      <c r="B12" s="103"/>
      <c r="C12" s="352" t="s">
        <v>23</v>
      </c>
      <c r="D12" s="353"/>
      <c r="E12" s="353"/>
      <c r="F12" s="353"/>
      <c r="G12" s="353"/>
      <c r="H12" s="353"/>
      <c r="I12" s="353"/>
      <c r="J12" s="353"/>
      <c r="K12" s="353"/>
      <c r="L12" s="353"/>
      <c r="M12" s="354"/>
      <c r="N12" s="104"/>
      <c r="O12" s="95"/>
    </row>
    <row r="13" spans="1:15" s="96" customFormat="1" ht="6" customHeight="1">
      <c r="A13" s="91"/>
      <c r="B13" s="92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105"/>
      <c r="N13" s="94"/>
      <c r="O13" s="95"/>
    </row>
    <row r="14" spans="1:15" s="96" customFormat="1" ht="20" customHeight="1">
      <c r="A14" s="91"/>
      <c r="B14" s="92"/>
      <c r="C14" s="340" t="s">
        <v>39</v>
      </c>
      <c r="D14" s="342"/>
      <c r="E14" s="46" t="s">
        <v>28</v>
      </c>
      <c r="F14" s="48"/>
      <c r="G14" s="106"/>
      <c r="H14" s="49"/>
      <c r="I14" s="105"/>
      <c r="J14" s="46" t="s">
        <v>110</v>
      </c>
      <c r="K14" s="46"/>
      <c r="L14" s="46" t="s">
        <v>46</v>
      </c>
      <c r="M14" s="46" t="s">
        <v>52</v>
      </c>
      <c r="N14" s="94"/>
      <c r="O14" s="95"/>
    </row>
    <row r="15" spans="1:15" s="96" customFormat="1" ht="20" customHeight="1">
      <c r="A15" s="91"/>
      <c r="B15" s="92"/>
      <c r="C15" s="43" t="s">
        <v>48</v>
      </c>
      <c r="D15" s="45"/>
      <c r="E15" s="73" t="e">
        <f>D15/D18</f>
        <v>#DIV/0!</v>
      </c>
      <c r="F15" s="48"/>
      <c r="G15" s="106"/>
      <c r="H15" s="49"/>
      <c r="I15" s="105"/>
      <c r="J15" s="301"/>
      <c r="K15" s="108"/>
      <c r="L15" s="114">
        <f>D15+(D15*J15%)+IF(D15=0,1)</f>
        <v>1</v>
      </c>
      <c r="M15" s="115" t="e">
        <f>(D15/L15)*E15</f>
        <v>#DIV/0!</v>
      </c>
      <c r="N15" s="94"/>
      <c r="O15" s="95"/>
    </row>
    <row r="16" spans="1:15" s="96" customFormat="1" ht="20" hidden="1" customHeight="1">
      <c r="A16" s="91"/>
      <c r="B16" s="92"/>
      <c r="C16" s="43" t="s">
        <v>49</v>
      </c>
      <c r="D16" s="45">
        <v>0</v>
      </c>
      <c r="E16" s="73" t="e">
        <f>D16/D18</f>
        <v>#DIV/0!</v>
      </c>
      <c r="F16" s="48"/>
      <c r="G16" s="106"/>
      <c r="H16" s="49"/>
      <c r="I16" s="105"/>
      <c r="J16" s="107">
        <v>0</v>
      </c>
      <c r="K16" s="108"/>
      <c r="L16" s="109">
        <f>D16+(D16*J16%)+IF(D16=0,1)</f>
        <v>1</v>
      </c>
      <c r="M16" s="110" t="e">
        <f>(D16/L16)*E16</f>
        <v>#DIV/0!</v>
      </c>
      <c r="N16" s="94"/>
      <c r="O16" s="95"/>
    </row>
    <row r="17" spans="1:15" s="96" customFormat="1" ht="20" hidden="1" customHeight="1">
      <c r="A17" s="91"/>
      <c r="B17" s="92"/>
      <c r="C17" s="43" t="s">
        <v>50</v>
      </c>
      <c r="D17" s="45">
        <v>0</v>
      </c>
      <c r="E17" s="73" t="e">
        <f>D17/D18</f>
        <v>#DIV/0!</v>
      </c>
      <c r="F17" s="48"/>
      <c r="G17" s="106"/>
      <c r="H17" s="111"/>
      <c r="I17" s="112"/>
      <c r="J17" s="107">
        <v>0</v>
      </c>
      <c r="K17" s="108"/>
      <c r="L17" s="109">
        <f>D17+(D17*J17%)+IF(D17=0,1)</f>
        <v>1</v>
      </c>
      <c r="M17" s="110" t="e">
        <f>(D17/L17)*E17</f>
        <v>#DIV/0!</v>
      </c>
      <c r="N17" s="94"/>
      <c r="O17" s="95"/>
    </row>
    <row r="18" spans="1:15" s="96" customFormat="1" ht="20" customHeight="1">
      <c r="A18" s="91"/>
      <c r="B18" s="92"/>
      <c r="C18" s="46" t="s">
        <v>51</v>
      </c>
      <c r="D18" s="47">
        <f>SUM(D15:D17)</f>
        <v>0</v>
      </c>
      <c r="E18" s="73" t="e">
        <f>SUM(E15:E17)</f>
        <v>#DIV/0!</v>
      </c>
      <c r="F18" s="100"/>
      <c r="G18" s="101"/>
      <c r="H18" s="340" t="s">
        <v>114</v>
      </c>
      <c r="I18" s="341"/>
      <c r="J18" s="341"/>
      <c r="K18" s="341"/>
      <c r="L18" s="342"/>
      <c r="M18" s="26" t="e">
        <f>SUM(M15:M17)</f>
        <v>#DIV/0!</v>
      </c>
      <c r="N18" s="94"/>
      <c r="O18" s="95"/>
    </row>
    <row r="19" spans="1:15" s="96" customFormat="1" ht="6" customHeight="1">
      <c r="A19" s="91"/>
      <c r="B19" s="92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94"/>
      <c r="O19" s="95"/>
    </row>
    <row r="20" spans="1:15" s="96" customFormat="1" ht="22" customHeight="1">
      <c r="A20" s="91"/>
      <c r="B20" s="103"/>
      <c r="C20" s="349" t="s">
        <v>25</v>
      </c>
      <c r="D20" s="350"/>
      <c r="E20" s="350"/>
      <c r="F20" s="350"/>
      <c r="G20" s="350"/>
      <c r="H20" s="350"/>
      <c r="I20" s="350"/>
      <c r="J20" s="350"/>
      <c r="K20" s="350"/>
      <c r="L20" s="350"/>
      <c r="M20" s="351"/>
      <c r="N20" s="104"/>
      <c r="O20" s="95"/>
    </row>
    <row r="21" spans="1:15" s="96" customFormat="1" ht="6.75" customHeight="1">
      <c r="A21" s="91"/>
      <c r="B21" s="92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105"/>
      <c r="N21" s="94"/>
      <c r="O21" s="95"/>
    </row>
    <row r="22" spans="1:15" s="96" customFormat="1" ht="20" customHeight="1">
      <c r="A22" s="91"/>
      <c r="B22" s="92"/>
      <c r="C22" s="340" t="s">
        <v>39</v>
      </c>
      <c r="D22" s="342"/>
      <c r="E22" s="46" t="s">
        <v>28</v>
      </c>
      <c r="F22" s="48"/>
      <c r="G22" s="106"/>
      <c r="H22" s="49"/>
      <c r="I22" s="105"/>
      <c r="J22" s="46" t="s">
        <v>110</v>
      </c>
      <c r="K22" s="46"/>
      <c r="L22" s="46" t="s">
        <v>46</v>
      </c>
      <c r="M22" s="46" t="s">
        <v>52</v>
      </c>
      <c r="N22" s="94"/>
      <c r="O22" s="95"/>
    </row>
    <row r="23" spans="1:15" s="96" customFormat="1" ht="20" customHeight="1">
      <c r="A23" s="91"/>
      <c r="B23" s="92"/>
      <c r="C23" s="43" t="s">
        <v>48</v>
      </c>
      <c r="D23" s="45"/>
      <c r="E23" s="73" t="e">
        <f>D23/D26</f>
        <v>#DIV/0!</v>
      </c>
      <c r="F23" s="48"/>
      <c r="G23" s="106"/>
      <c r="H23" s="49"/>
      <c r="I23" s="105"/>
      <c r="J23" s="107"/>
      <c r="K23" s="108"/>
      <c r="L23" s="114">
        <f>D23+(D23*J23%)+IF(D23=0,1)</f>
        <v>1</v>
      </c>
      <c r="M23" s="115" t="e">
        <f>(D23/L23)*E23</f>
        <v>#DIV/0!</v>
      </c>
      <c r="N23" s="94"/>
      <c r="O23" s="95"/>
    </row>
    <row r="24" spans="1:15" s="96" customFormat="1" ht="20" hidden="1" customHeight="1">
      <c r="A24" s="91"/>
      <c r="B24" s="92"/>
      <c r="C24" s="43" t="s">
        <v>49</v>
      </c>
      <c r="D24" s="45">
        <v>0</v>
      </c>
      <c r="E24" s="73" t="e">
        <f>D24/D26</f>
        <v>#DIV/0!</v>
      </c>
      <c r="F24" s="48"/>
      <c r="G24" s="106"/>
      <c r="H24" s="49"/>
      <c r="I24" s="105"/>
      <c r="J24" s="107">
        <v>0</v>
      </c>
      <c r="K24" s="108"/>
      <c r="L24" s="109">
        <f>D24+(D24*J24%)+IF(D24=0,1)</f>
        <v>1</v>
      </c>
      <c r="M24" s="110" t="e">
        <f>(D24/L24)*E24</f>
        <v>#DIV/0!</v>
      </c>
      <c r="N24" s="94"/>
      <c r="O24" s="95"/>
    </row>
    <row r="25" spans="1:15" s="96" customFormat="1" ht="20" hidden="1" customHeight="1">
      <c r="A25" s="91"/>
      <c r="B25" s="92"/>
      <c r="C25" s="43" t="s">
        <v>50</v>
      </c>
      <c r="D25" s="45">
        <v>0</v>
      </c>
      <c r="E25" s="73" t="e">
        <f>D25/D26</f>
        <v>#DIV/0!</v>
      </c>
      <c r="F25" s="48"/>
      <c r="G25" s="106"/>
      <c r="H25" s="111"/>
      <c r="I25" s="112"/>
      <c r="J25" s="107">
        <v>0</v>
      </c>
      <c r="K25" s="108"/>
      <c r="L25" s="109">
        <f>D25+(D25*J25%)+IF(D25=0,1)</f>
        <v>1</v>
      </c>
      <c r="M25" s="110" t="e">
        <f>(D25/L25)*E25</f>
        <v>#DIV/0!</v>
      </c>
      <c r="N25" s="94"/>
      <c r="O25" s="95"/>
    </row>
    <row r="26" spans="1:15" s="96" customFormat="1" ht="20" customHeight="1">
      <c r="A26" s="91"/>
      <c r="B26" s="92"/>
      <c r="C26" s="46" t="s">
        <v>51</v>
      </c>
      <c r="D26" s="47">
        <f>SUM(D23:D25)</f>
        <v>0</v>
      </c>
      <c r="E26" s="73" t="e">
        <f>SUM(E23:E25)</f>
        <v>#DIV/0!</v>
      </c>
      <c r="F26" s="100"/>
      <c r="G26" s="101"/>
      <c r="H26" s="340" t="s">
        <v>115</v>
      </c>
      <c r="I26" s="341"/>
      <c r="J26" s="341"/>
      <c r="K26" s="341"/>
      <c r="L26" s="342"/>
      <c r="M26" s="26" t="e">
        <f>SUM(M23:M25)</f>
        <v>#DIV/0!</v>
      </c>
      <c r="N26" s="94"/>
      <c r="O26" s="95"/>
    </row>
    <row r="27" spans="1:15" ht="9" customHeight="1">
      <c r="A27" s="9"/>
      <c r="B27" s="40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42"/>
      <c r="O27" s="13"/>
    </row>
    <row r="28" spans="1:15" ht="7.5" customHeight="1" thickBot="1">
      <c r="A28" s="9"/>
      <c r="B28" s="337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9"/>
      <c r="O28" s="13"/>
    </row>
    <row r="29" spans="1:15">
      <c r="A29" s="1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2"/>
    </row>
    <row r="30" spans="1: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sheetProtection algorithmName="SHA-512" hashValue="GlJ/ZsJpjp1ubarJtqKZrua27wqnLDnbJK3QMnR3XgUSHCHP3m2bLCT6ZPwHUaPZTcFld11plq2c54/JmZTaCQ==" saltValue="3VihsxJbXVgwiAOTs4ZyOg==" spinCount="100000" sheet="1" objects="1" scenarios="1"/>
  <mergeCells count="10">
    <mergeCell ref="B28:N28"/>
    <mergeCell ref="H26:L26"/>
    <mergeCell ref="B1:N1"/>
    <mergeCell ref="H18:L18"/>
    <mergeCell ref="H10:L10"/>
    <mergeCell ref="C3:M3"/>
    <mergeCell ref="C20:M20"/>
    <mergeCell ref="C12:M12"/>
    <mergeCell ref="C22:D22"/>
    <mergeCell ref="C14:D14"/>
  </mergeCells>
  <phoneticPr fontId="8" type="noConversion"/>
  <hyperlinks>
    <hyperlink ref="A1" location="Indice!A1" display="Indice%20MR.xls#Indice!A1"/>
  </hyperlinks>
  <printOptions horizontalCentered="1" verticalCentered="1"/>
  <pageMargins left="0.98425196850393704" right="1.0236220472440944" top="1.0629921259842521" bottom="0.31496062992125984" header="0" footer="0"/>
  <pageSetup paperSize="9" orientation="landscape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zoomScale="90" zoomScaleNormal="90" workbookViewId="0">
      <selection activeCell="G12" sqref="G12"/>
    </sheetView>
  </sheetViews>
  <sheetFormatPr baseColWidth="10" defaultRowHeight="15.5"/>
  <cols>
    <col min="1" max="1" width="8.4609375" customWidth="1"/>
    <col min="2" max="2" width="36.61328125" style="1" customWidth="1"/>
    <col min="3" max="4" width="11.84375" style="1" customWidth="1"/>
    <col min="5" max="5" width="13.07421875" style="12" customWidth="1"/>
    <col min="6" max="6" width="9" style="12" customWidth="1"/>
    <col min="7" max="7" width="12.61328125" style="12" customWidth="1"/>
    <col min="8" max="8" width="11.53515625" style="12" customWidth="1"/>
  </cols>
  <sheetData>
    <row r="1" spans="1:6" ht="35.15" customHeight="1" thickBot="1">
      <c r="A1" s="8" t="s">
        <v>80</v>
      </c>
      <c r="B1" s="355" t="s">
        <v>104</v>
      </c>
      <c r="C1" s="356"/>
      <c r="D1" s="357"/>
    </row>
    <row r="2" spans="1:6" ht="6" customHeight="1">
      <c r="A2" s="12"/>
      <c r="B2" s="368" t="s">
        <v>13</v>
      </c>
      <c r="C2" s="364" t="s">
        <v>14</v>
      </c>
      <c r="D2" s="365"/>
    </row>
    <row r="3" spans="1:6" ht="6" customHeight="1">
      <c r="A3" s="12"/>
      <c r="B3" s="369" t="s">
        <v>13</v>
      </c>
      <c r="C3" s="366"/>
      <c r="D3" s="367"/>
    </row>
    <row r="4" spans="1:6" ht="5.25" customHeight="1">
      <c r="A4" s="12"/>
      <c r="B4" s="369"/>
      <c r="C4" s="366"/>
      <c r="D4" s="367"/>
    </row>
    <row r="5" spans="1:6" ht="18" customHeight="1">
      <c r="A5" s="12"/>
      <c r="B5" s="237" t="s">
        <v>4</v>
      </c>
      <c r="C5" s="238">
        <f>Ventas!D16</f>
        <v>0</v>
      </c>
      <c r="D5" s="239"/>
    </row>
    <row r="6" spans="1:6" ht="18" customHeight="1">
      <c r="A6" s="12"/>
      <c r="B6" s="240" t="s">
        <v>7</v>
      </c>
      <c r="C6" s="241" t="e">
        <f>Compras!M10*Ventas!D16</f>
        <v>#DIV/0!</v>
      </c>
      <c r="D6" s="242" t="e">
        <f>C5-C6</f>
        <v>#DIV/0!</v>
      </c>
    </row>
    <row r="7" spans="1:6" ht="8.15" customHeight="1">
      <c r="A7" s="12"/>
      <c r="B7" s="243"/>
      <c r="C7" s="244"/>
      <c r="D7" s="245"/>
    </row>
    <row r="8" spans="1:6" ht="18" customHeight="1">
      <c r="A8" s="12"/>
      <c r="B8" s="237" t="s">
        <v>26</v>
      </c>
      <c r="C8" s="238">
        <f>Ventas!D19</f>
        <v>0</v>
      </c>
      <c r="D8" s="239"/>
    </row>
    <row r="9" spans="1:6" ht="18" customHeight="1">
      <c r="A9" s="12"/>
      <c r="B9" s="240" t="s">
        <v>8</v>
      </c>
      <c r="C9" s="241" t="e">
        <f>Compras!M18*Ventas!D19</f>
        <v>#DIV/0!</v>
      </c>
      <c r="D9" s="242" t="e">
        <f>C8-C9</f>
        <v>#DIV/0!</v>
      </c>
    </row>
    <row r="10" spans="1:6" ht="8.15" customHeight="1">
      <c r="A10" s="12"/>
      <c r="B10" s="243"/>
      <c r="C10" s="244"/>
      <c r="D10" s="245"/>
    </row>
    <row r="11" spans="1:6" ht="18" customHeight="1">
      <c r="A11" s="12"/>
      <c r="B11" s="237" t="s">
        <v>5</v>
      </c>
      <c r="C11" s="238">
        <f>Ventas!D21</f>
        <v>0</v>
      </c>
      <c r="D11" s="239"/>
    </row>
    <row r="12" spans="1:6" ht="18" customHeight="1">
      <c r="A12" s="12"/>
      <c r="B12" s="240" t="s">
        <v>9</v>
      </c>
      <c r="C12" s="241" t="e">
        <f>Compras!M10*Ventas!D21</f>
        <v>#DIV/0!</v>
      </c>
      <c r="D12" s="242" t="e">
        <f>C11-C12</f>
        <v>#DIV/0!</v>
      </c>
    </row>
    <row r="13" spans="1:6" ht="8.15" customHeight="1">
      <c r="A13" s="12"/>
      <c r="B13" s="243"/>
      <c r="C13" s="244"/>
      <c r="D13" s="245"/>
    </row>
    <row r="14" spans="1:6" ht="18" customHeight="1">
      <c r="A14" s="12"/>
      <c r="B14" s="237" t="s">
        <v>6</v>
      </c>
      <c r="C14" s="238">
        <f>Ventas!D20</f>
        <v>0</v>
      </c>
      <c r="D14" s="239"/>
    </row>
    <row r="15" spans="1:6" ht="18" customHeight="1">
      <c r="A15" s="12"/>
      <c r="B15" s="243" t="s">
        <v>10</v>
      </c>
      <c r="C15" s="246" t="e">
        <f>Compras!M26*Ventas!D20</f>
        <v>#DIV/0!</v>
      </c>
      <c r="D15" s="245" t="e">
        <f>C14-C15</f>
        <v>#DIV/0!</v>
      </c>
    </row>
    <row r="16" spans="1:6" ht="18" customHeight="1">
      <c r="A16" s="12"/>
      <c r="B16" s="247" t="s">
        <v>15</v>
      </c>
      <c r="C16" s="248"/>
      <c r="D16" s="249" t="e">
        <f>D6+D9+D12+D15</f>
        <v>#DIV/0!</v>
      </c>
      <c r="F16" s="126"/>
    </row>
    <row r="17" spans="1:4" ht="18" customHeight="1">
      <c r="A17" s="12"/>
      <c r="B17" s="250" t="s">
        <v>59</v>
      </c>
      <c r="C17" s="244"/>
      <c r="D17" s="245"/>
    </row>
    <row r="18" spans="1:4" ht="18" customHeight="1">
      <c r="A18" s="12"/>
      <c r="B18" s="251" t="s">
        <v>0</v>
      </c>
      <c r="C18" s="252"/>
      <c r="D18" s="253"/>
    </row>
    <row r="19" spans="1:4" ht="18" customHeight="1">
      <c r="A19" s="12"/>
      <c r="B19" s="254" t="s">
        <v>1</v>
      </c>
      <c r="C19" s="255"/>
      <c r="D19" s="256"/>
    </row>
    <row r="20" spans="1:4" ht="18" customHeight="1">
      <c r="A20" s="12"/>
      <c r="B20" s="254" t="s">
        <v>2</v>
      </c>
      <c r="C20" s="255"/>
      <c r="D20" s="256"/>
    </row>
    <row r="21" spans="1:4" ht="18" customHeight="1">
      <c r="A21" s="12"/>
      <c r="B21" s="254" t="s">
        <v>16</v>
      </c>
      <c r="C21" s="255"/>
      <c r="D21" s="256"/>
    </row>
    <row r="22" spans="1:4" ht="18" customHeight="1">
      <c r="A22" s="12"/>
      <c r="B22" s="254" t="s">
        <v>3</v>
      </c>
      <c r="C22" s="255"/>
      <c r="D22" s="256"/>
    </row>
    <row r="23" spans="1:4" ht="18" customHeight="1">
      <c r="A23" s="12"/>
      <c r="B23" s="254" t="s">
        <v>17</v>
      </c>
      <c r="C23" s="255"/>
      <c r="D23" s="256"/>
    </row>
    <row r="24" spans="1:4" ht="18" customHeight="1">
      <c r="A24" s="12"/>
      <c r="B24" s="254" t="s">
        <v>18</v>
      </c>
      <c r="C24" s="255"/>
      <c r="D24" s="256"/>
    </row>
    <row r="25" spans="1:4" ht="18" customHeight="1">
      <c r="A25" s="12"/>
      <c r="B25" s="254" t="s">
        <v>61</v>
      </c>
      <c r="C25" s="255"/>
      <c r="D25" s="256"/>
    </row>
    <row r="26" spans="1:4" ht="18" customHeight="1">
      <c r="A26" s="12"/>
      <c r="B26" s="254" t="s">
        <v>62</v>
      </c>
      <c r="C26" s="257">
        <f>Ventas!G25</f>
        <v>0</v>
      </c>
      <c r="D26" s="256"/>
    </row>
    <row r="27" spans="1:4" ht="18" customHeight="1">
      <c r="A27" s="12"/>
      <c r="B27" s="258" t="s">
        <v>120</v>
      </c>
      <c r="C27" s="259">
        <f>Ventas!D10*1.5%</f>
        <v>0</v>
      </c>
      <c r="D27" s="260">
        <f>SUM(C18:C27)</f>
        <v>0</v>
      </c>
    </row>
    <row r="28" spans="1:4" ht="18" customHeight="1">
      <c r="A28" s="12"/>
      <c r="B28" s="240" t="s">
        <v>119</v>
      </c>
      <c r="C28" s="241">
        <f>(C5+C8+C11+C14)*0.005</f>
        <v>0</v>
      </c>
      <c r="D28" s="260">
        <f>SUM(C28:C28)</f>
        <v>0</v>
      </c>
    </row>
    <row r="29" spans="1:4" ht="18" customHeight="1">
      <c r="A29" s="12"/>
      <c r="B29" s="261" t="s">
        <v>27</v>
      </c>
      <c r="C29" s="244"/>
      <c r="D29" s="262" t="e">
        <f>D16-D27-D28</f>
        <v>#DIV/0!</v>
      </c>
    </row>
    <row r="30" spans="1:4" ht="18" customHeight="1">
      <c r="A30" s="12"/>
      <c r="B30" s="251" t="s">
        <v>11</v>
      </c>
      <c r="C30" s="238">
        <f>Ventas!D23</f>
        <v>0</v>
      </c>
      <c r="D30" s="253"/>
    </row>
    <row r="31" spans="1:4" ht="18" customHeight="1">
      <c r="A31" s="12"/>
      <c r="B31" s="258" t="s">
        <v>12</v>
      </c>
      <c r="C31" s="263"/>
      <c r="D31" s="260">
        <f>C30-C31</f>
        <v>0</v>
      </c>
    </row>
    <row r="32" spans="1:4" ht="18" customHeight="1">
      <c r="A32" s="12"/>
      <c r="B32" s="264" t="s">
        <v>19</v>
      </c>
      <c r="C32" s="265"/>
      <c r="D32" s="266" t="e">
        <f>D29+C30-C31</f>
        <v>#DIV/0!</v>
      </c>
    </row>
    <row r="33" spans="1:6" ht="18" customHeight="1">
      <c r="A33" s="12"/>
      <c r="B33" s="267" t="s">
        <v>109</v>
      </c>
      <c r="C33" s="268"/>
      <c r="D33" s="242"/>
    </row>
    <row r="34" spans="1:6" ht="14.15" customHeight="1">
      <c r="A34" s="12"/>
      <c r="B34" s="358" t="s">
        <v>20</v>
      </c>
      <c r="C34" s="359"/>
      <c r="D34" s="362" t="e">
        <f>D32-C33</f>
        <v>#DIV/0!</v>
      </c>
    </row>
    <row r="35" spans="1:6" ht="15.75" customHeight="1" thickBot="1">
      <c r="A35" s="12"/>
      <c r="B35" s="360"/>
      <c r="C35" s="361"/>
      <c r="D35" s="363"/>
      <c r="F35" s="126"/>
    </row>
    <row r="36" spans="1:6">
      <c r="A36" s="12"/>
      <c r="B36" s="14"/>
      <c r="C36" s="14"/>
      <c r="D36" s="14"/>
    </row>
    <row r="37" spans="1:6">
      <c r="A37" s="12"/>
      <c r="B37" s="11"/>
      <c r="C37" s="15"/>
      <c r="D37" s="15"/>
    </row>
    <row r="38" spans="1:6">
      <c r="A38" s="12"/>
      <c r="B38" s="15"/>
      <c r="C38" s="15"/>
      <c r="D38" s="15"/>
    </row>
    <row r="39" spans="1:6">
      <c r="A39" s="12"/>
      <c r="B39" s="15"/>
      <c r="C39" s="15"/>
      <c r="D39" s="15"/>
    </row>
    <row r="40" spans="1:6">
      <c r="A40" s="12"/>
      <c r="B40" s="15"/>
      <c r="C40" s="15"/>
      <c r="D40" s="15"/>
    </row>
    <row r="41" spans="1:6">
      <c r="B41" s="2"/>
      <c r="C41" s="2"/>
    </row>
    <row r="42" spans="1:6">
      <c r="B42" s="2"/>
      <c r="C42" s="2"/>
    </row>
    <row r="43" spans="1:6">
      <c r="B43" s="2"/>
      <c r="C43" s="2"/>
    </row>
    <row r="44" spans="1:6">
      <c r="B44" s="2"/>
      <c r="C44" s="2"/>
    </row>
    <row r="45" spans="1:6">
      <c r="B45" s="2"/>
      <c r="C45" s="2"/>
    </row>
    <row r="46" spans="1:6">
      <c r="B46" s="2"/>
      <c r="C46" s="2"/>
    </row>
    <row r="47" spans="1:6">
      <c r="B47" s="2"/>
      <c r="C47" s="2"/>
    </row>
    <row r="48" spans="1:6">
      <c r="B48" s="2"/>
      <c r="C48" s="2"/>
    </row>
    <row r="49" spans="2:3">
      <c r="B49" s="2"/>
      <c r="C49" s="2"/>
    </row>
    <row r="50" spans="2:3">
      <c r="B50" s="2"/>
      <c r="C50" s="2"/>
    </row>
    <row r="51" spans="2:3">
      <c r="B51" s="2"/>
      <c r="C51" s="2"/>
    </row>
    <row r="52" spans="2:3">
      <c r="B52" s="2"/>
      <c r="C52" s="2"/>
    </row>
    <row r="53" spans="2:3">
      <c r="B53" s="2"/>
      <c r="C53" s="2"/>
    </row>
    <row r="54" spans="2:3">
      <c r="B54" s="2"/>
      <c r="C54" s="2"/>
    </row>
    <row r="55" spans="2:3">
      <c r="B55" s="2"/>
      <c r="C55" s="2"/>
    </row>
    <row r="56" spans="2:3">
      <c r="B56" s="2"/>
      <c r="C56" s="2"/>
    </row>
    <row r="57" spans="2:3">
      <c r="B57" s="2"/>
      <c r="C57" s="2"/>
    </row>
    <row r="58" spans="2:3">
      <c r="B58" s="2"/>
      <c r="C58" s="2"/>
    </row>
    <row r="59" spans="2:3">
      <c r="B59" s="2"/>
      <c r="C59" s="2"/>
    </row>
    <row r="60" spans="2:3">
      <c r="B60" s="2"/>
      <c r="C60" s="2"/>
    </row>
    <row r="61" spans="2:3">
      <c r="B61" s="2"/>
      <c r="C61" s="2"/>
    </row>
    <row r="62" spans="2:3">
      <c r="B62" s="2"/>
      <c r="C62" s="2"/>
    </row>
    <row r="63" spans="2:3">
      <c r="B63" s="2"/>
      <c r="C63" s="2"/>
    </row>
    <row r="64" spans="2:3">
      <c r="B64" s="2"/>
      <c r="C64" s="2"/>
    </row>
    <row r="65" spans="2:3">
      <c r="B65" s="2"/>
      <c r="C65" s="2"/>
    </row>
    <row r="66" spans="2:3">
      <c r="B66" s="2"/>
      <c r="C66" s="2"/>
    </row>
  </sheetData>
  <sheetProtection algorithmName="SHA-512" hashValue="1KmwWwnaLlb+p94i2T/u3O+6ODt1a6oqPZaCg+gtkTR5XJaJ5Cc4/aBj3nNUn5/TozceMfRA4hL4jH2LaiPd0w==" saltValue="ZrrCVmw5huYI5kQ4FK+gtQ==" spinCount="100000" sheet="1" objects="1" scenarios="1"/>
  <mergeCells count="5">
    <mergeCell ref="B1:D1"/>
    <mergeCell ref="B34:C35"/>
    <mergeCell ref="D34:D35"/>
    <mergeCell ref="C2:D4"/>
    <mergeCell ref="B2:B4"/>
  </mergeCells>
  <phoneticPr fontId="8" type="noConversion"/>
  <hyperlinks>
    <hyperlink ref="A1" location="Indice!A1" display="Indice%20MR.xls#Indice!A1"/>
  </hyperlinks>
  <pageMargins left="0.99" right="0.35433070866141736" top="1.35" bottom="0.43307086614173229" header="0" footer="0"/>
  <pageSetup paperSize="9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="90" zoomScaleNormal="90" workbookViewId="0">
      <selection activeCell="M8" sqref="M8"/>
    </sheetView>
  </sheetViews>
  <sheetFormatPr baseColWidth="10" defaultRowHeight="15.5"/>
  <cols>
    <col min="1" max="1" width="4.84375" customWidth="1"/>
    <col min="2" max="2" width="10.07421875" style="1" customWidth="1"/>
    <col min="3" max="3" width="11.53515625" style="1" customWidth="1"/>
    <col min="4" max="5" width="11.53515625" style="3" customWidth="1"/>
    <col min="6" max="7" width="9.84375" style="3" customWidth="1"/>
    <col min="8" max="8" width="6" style="3" customWidth="1"/>
    <col min="9" max="10" width="8.84375" style="3" customWidth="1"/>
    <col min="11" max="11" width="11.53515625" style="3" customWidth="1"/>
    <col min="12" max="12" width="6.84375" style="3" customWidth="1"/>
  </cols>
  <sheetData>
    <row r="1" spans="1:14" ht="27.65" customHeight="1" thickBot="1">
      <c r="A1" s="8" t="s">
        <v>80</v>
      </c>
      <c r="B1" s="428" t="s">
        <v>141</v>
      </c>
      <c r="C1" s="429"/>
      <c r="D1" s="429"/>
      <c r="E1" s="429"/>
      <c r="F1" s="429"/>
      <c r="G1" s="429"/>
      <c r="H1" s="429"/>
      <c r="I1" s="429"/>
      <c r="J1" s="429"/>
      <c r="K1" s="429"/>
      <c r="L1" s="430"/>
    </row>
    <row r="2" spans="1:14" ht="15" customHeight="1">
      <c r="A2" s="7"/>
      <c r="B2" s="431" t="s">
        <v>29</v>
      </c>
      <c r="C2" s="432"/>
      <c r="D2" s="432"/>
      <c r="E2" s="432"/>
      <c r="F2" s="432" t="s">
        <v>22</v>
      </c>
      <c r="G2" s="433"/>
      <c r="H2" s="296"/>
      <c r="I2" s="434" t="s">
        <v>21</v>
      </c>
      <c r="J2" s="435"/>
      <c r="K2" s="436"/>
      <c r="L2" s="16"/>
    </row>
    <row r="3" spans="1:14" ht="15" customHeight="1">
      <c r="A3" s="7"/>
      <c r="B3" s="384" t="s">
        <v>31</v>
      </c>
      <c r="C3" s="385"/>
      <c r="D3" s="385"/>
      <c r="E3" s="385"/>
      <c r="F3" s="386"/>
      <c r="G3" s="118">
        <v>100</v>
      </c>
      <c r="H3" s="295"/>
      <c r="I3" s="218" t="s">
        <v>30</v>
      </c>
      <c r="J3" s="219"/>
      <c r="K3" s="127">
        <f>Ventas!D25</f>
        <v>0</v>
      </c>
      <c r="L3" s="10"/>
    </row>
    <row r="4" spans="1:14" ht="15" customHeight="1">
      <c r="A4" s="7"/>
      <c r="B4" s="375"/>
      <c r="C4" s="377" t="s">
        <v>73</v>
      </c>
      <c r="D4" s="378"/>
      <c r="E4" s="437"/>
      <c r="F4" s="119" t="e">
        <f>Ventas!D16*100/Ventas!D25</f>
        <v>#DIV/0!</v>
      </c>
      <c r="G4" s="387"/>
      <c r="H4" s="295"/>
      <c r="I4" s="222" t="s">
        <v>68</v>
      </c>
      <c r="J4" s="223"/>
      <c r="K4" s="128">
        <f>'E Resultados'!C18+'E Resultados'!C19+'E Resultados'!C20+'E Resultados'!C21+'E Resultados'!C22+'E Resultados'!C24+'E Resultados'!C25+'E Resultados'!C33</f>
        <v>0</v>
      </c>
      <c r="L4" s="10"/>
    </row>
    <row r="5" spans="1:14" ht="15" customHeight="1">
      <c r="A5" s="7"/>
      <c r="B5" s="376"/>
      <c r="C5" s="373" t="s">
        <v>23</v>
      </c>
      <c r="D5" s="374"/>
      <c r="E5" s="438"/>
      <c r="F5" s="119" t="e">
        <f>Ventas!D19*100/Ventas!D25</f>
        <v>#DIV/0!</v>
      </c>
      <c r="G5" s="388"/>
      <c r="H5" s="295"/>
      <c r="I5" s="379" t="s">
        <v>69</v>
      </c>
      <c r="J5" s="380"/>
      <c r="K5" s="129" t="e">
        <f>'E Resultados'!C6+'E Resultados'!C9+'E Resultados'!C12+'E Resultados'!C15+'E Resultados'!C23+'E Resultados'!C26+'E Resultados'!C27+'E Resultados'!C28+'E Resultados'!C31</f>
        <v>#DIV/0!</v>
      </c>
      <c r="L5" s="130"/>
    </row>
    <row r="6" spans="1:14" ht="15" customHeight="1">
      <c r="A6" s="7"/>
      <c r="B6" s="376"/>
      <c r="C6" s="373" t="s">
        <v>24</v>
      </c>
      <c r="D6" s="374"/>
      <c r="E6" s="438"/>
      <c r="F6" s="119" t="e">
        <f>Ventas!D21*100/Ventas!D25</f>
        <v>#DIV/0!</v>
      </c>
      <c r="G6" s="388"/>
      <c r="H6" s="295"/>
      <c r="I6" s="116"/>
      <c r="J6" s="116"/>
      <c r="K6" s="116"/>
      <c r="L6" s="130"/>
    </row>
    <row r="7" spans="1:14" ht="15" customHeight="1" thickBot="1">
      <c r="A7" s="7"/>
      <c r="B7" s="376"/>
      <c r="C7" s="379" t="s">
        <v>25</v>
      </c>
      <c r="D7" s="380"/>
      <c r="E7" s="389"/>
      <c r="F7" s="120" t="e">
        <f>Ventas!D20*100/Ventas!D25</f>
        <v>#DIV/0!</v>
      </c>
      <c r="G7" s="388"/>
      <c r="H7" s="295"/>
      <c r="I7" s="116"/>
      <c r="J7" s="116"/>
      <c r="K7" s="116"/>
      <c r="L7" s="10"/>
      <c r="N7" s="274"/>
    </row>
    <row r="8" spans="1:14" ht="15" customHeight="1" thickBot="1">
      <c r="A8" s="7"/>
      <c r="B8" s="376"/>
      <c r="C8" s="379" t="s">
        <v>74</v>
      </c>
      <c r="D8" s="380"/>
      <c r="E8" s="380"/>
      <c r="F8" s="120" t="e">
        <f>Ventas!D23*100/Ventas!D25</f>
        <v>#DIV/0!</v>
      </c>
      <c r="G8" s="372"/>
      <c r="H8" s="295"/>
      <c r="I8" s="390" t="s">
        <v>67</v>
      </c>
      <c r="J8" s="391"/>
      <c r="K8" s="392"/>
      <c r="L8" s="10"/>
    </row>
    <row r="9" spans="1:14" ht="15" customHeight="1">
      <c r="A9" s="7"/>
      <c r="B9" s="370"/>
      <c r="C9" s="371"/>
      <c r="D9" s="371"/>
      <c r="E9" s="371"/>
      <c r="F9" s="371"/>
      <c r="G9" s="372"/>
      <c r="H9" s="295"/>
      <c r="I9" s="214" t="s">
        <v>70</v>
      </c>
      <c r="J9" s="224"/>
      <c r="K9" s="231" t="e">
        <f>K4/(1-(K5/K3))</f>
        <v>#DIV/0!</v>
      </c>
      <c r="L9" s="10"/>
    </row>
    <row r="10" spans="1:14" ht="15" customHeight="1">
      <c r="A10" s="7"/>
      <c r="B10" s="384" t="s">
        <v>32</v>
      </c>
      <c r="C10" s="385"/>
      <c r="D10" s="385"/>
      <c r="E10" s="385"/>
      <c r="F10" s="386"/>
      <c r="G10" s="118" t="e">
        <f>SUM(F11:F15)</f>
        <v>#DIV/0!</v>
      </c>
      <c r="H10" s="295"/>
      <c r="I10" s="214" t="s">
        <v>71</v>
      </c>
      <c r="J10" s="223"/>
      <c r="K10" s="132" t="e">
        <f>K9/K3*30</f>
        <v>#DIV/0!</v>
      </c>
      <c r="L10" s="10"/>
    </row>
    <row r="11" spans="1:14" ht="15" customHeight="1" thickBot="1">
      <c r="A11" s="7"/>
      <c r="B11" s="375"/>
      <c r="C11" s="377" t="s">
        <v>73</v>
      </c>
      <c r="D11" s="378"/>
      <c r="E11" s="378"/>
      <c r="F11" s="119" t="e">
        <f>'E Resultados'!C6*100/Ventas!D25</f>
        <v>#DIV/0!</v>
      </c>
      <c r="G11" s="387"/>
      <c r="H11" s="295"/>
      <c r="I11" s="215" t="s">
        <v>72</v>
      </c>
      <c r="J11" s="216"/>
      <c r="K11" s="133" t="e">
        <f>K9/K3</f>
        <v>#DIV/0!</v>
      </c>
      <c r="L11" s="10"/>
    </row>
    <row r="12" spans="1:14" ht="15" customHeight="1">
      <c r="A12" s="7"/>
      <c r="B12" s="376"/>
      <c r="C12" s="373" t="s">
        <v>23</v>
      </c>
      <c r="D12" s="374"/>
      <c r="E12" s="374"/>
      <c r="F12" s="121" t="e">
        <f>'E Resultados'!C9*100/Ventas!D25</f>
        <v>#DIV/0!</v>
      </c>
      <c r="G12" s="388"/>
      <c r="H12" s="295"/>
      <c r="I12" s="116"/>
      <c r="J12" s="116"/>
      <c r="K12" s="116"/>
      <c r="L12" s="10"/>
    </row>
    <row r="13" spans="1:14" ht="15" customHeight="1" thickBot="1">
      <c r="A13" s="7"/>
      <c r="B13" s="376"/>
      <c r="C13" s="373" t="s">
        <v>24</v>
      </c>
      <c r="D13" s="374"/>
      <c r="E13" s="374"/>
      <c r="F13" s="121" t="e">
        <f>'E Resultados'!C12*100/Ventas!D25</f>
        <v>#DIV/0!</v>
      </c>
      <c r="G13" s="388"/>
      <c r="H13" s="295"/>
      <c r="I13" s="116"/>
      <c r="J13" s="116"/>
      <c r="K13" s="116"/>
      <c r="L13" s="10"/>
    </row>
    <row r="14" spans="1:14" ht="15" customHeight="1" thickBot="1">
      <c r="A14" s="7"/>
      <c r="B14" s="376"/>
      <c r="C14" s="379" t="s">
        <v>25</v>
      </c>
      <c r="D14" s="380"/>
      <c r="E14" s="389"/>
      <c r="F14" s="122" t="e">
        <f>'E Resultados'!C15*100/Ventas!D25</f>
        <v>#DIV/0!</v>
      </c>
      <c r="G14" s="388"/>
      <c r="H14" s="295"/>
      <c r="I14" s="390" t="s">
        <v>125</v>
      </c>
      <c r="J14" s="391"/>
      <c r="K14" s="392"/>
      <c r="L14" s="10"/>
    </row>
    <row r="15" spans="1:14" ht="15" customHeight="1" thickBot="1">
      <c r="A15" s="7"/>
      <c r="B15" s="376"/>
      <c r="C15" s="379" t="s">
        <v>74</v>
      </c>
      <c r="D15" s="380"/>
      <c r="E15" s="380"/>
      <c r="F15" s="122" t="e">
        <f>'E Resultados'!C31*100/Ventas!D25</f>
        <v>#DIV/0!</v>
      </c>
      <c r="G15" s="372"/>
      <c r="H15" s="295"/>
      <c r="I15" s="381" t="e">
        <f>100%-K11</f>
        <v>#DIV/0!</v>
      </c>
      <c r="J15" s="382"/>
      <c r="K15" s="383"/>
      <c r="L15" s="10"/>
    </row>
    <row r="16" spans="1:14" ht="15" customHeight="1">
      <c r="A16" s="7"/>
      <c r="B16" s="370"/>
      <c r="C16" s="371"/>
      <c r="D16" s="371"/>
      <c r="E16" s="371"/>
      <c r="F16" s="371"/>
      <c r="G16" s="372"/>
      <c r="H16" s="295"/>
      <c r="I16" s="116"/>
      <c r="J16" s="116"/>
      <c r="K16" s="116"/>
      <c r="L16" s="10"/>
    </row>
    <row r="17" spans="1:12" ht="15" customHeight="1" thickBot="1">
      <c r="A17" s="7"/>
      <c r="B17" s="384" t="s">
        <v>33</v>
      </c>
      <c r="C17" s="393"/>
      <c r="D17" s="393"/>
      <c r="E17" s="393"/>
      <c r="F17" s="394"/>
      <c r="G17" s="118" t="e">
        <f>G3-G10</f>
        <v>#DIV/0!</v>
      </c>
      <c r="H17" s="295"/>
      <c r="I17" s="233"/>
      <c r="J17" s="233"/>
      <c r="K17" s="233"/>
      <c r="L17" s="10"/>
    </row>
    <row r="18" spans="1:12" ht="15" customHeight="1">
      <c r="A18" s="7"/>
      <c r="B18" s="370"/>
      <c r="C18" s="371"/>
      <c r="D18" s="371"/>
      <c r="E18" s="371"/>
      <c r="F18" s="371"/>
      <c r="G18" s="372"/>
      <c r="H18" s="295"/>
      <c r="I18" s="398" t="s">
        <v>122</v>
      </c>
      <c r="J18" s="399"/>
      <c r="K18" s="400"/>
      <c r="L18" s="10"/>
    </row>
    <row r="19" spans="1:12" ht="15" customHeight="1" thickBot="1">
      <c r="A19" s="7"/>
      <c r="B19" s="384" t="s">
        <v>34</v>
      </c>
      <c r="C19" s="385"/>
      <c r="D19" s="385"/>
      <c r="E19" s="385"/>
      <c r="F19" s="386"/>
      <c r="G19" s="118" t="e">
        <f>SUM(F20:F30)</f>
        <v>#DIV/0!</v>
      </c>
      <c r="H19" s="295"/>
      <c r="I19" s="395" t="e">
        <f>1-(K5/K3)</f>
        <v>#DIV/0!</v>
      </c>
      <c r="J19" s="396"/>
      <c r="K19" s="397"/>
      <c r="L19" s="10"/>
    </row>
    <row r="20" spans="1:12" ht="15" customHeight="1">
      <c r="A20" s="7"/>
      <c r="B20" s="293"/>
      <c r="C20" s="218" t="s">
        <v>35</v>
      </c>
      <c r="D20" s="219"/>
      <c r="E20" s="219"/>
      <c r="F20" s="119" t="e">
        <f>'E Resultados'!C18*100/Ventas!D25</f>
        <v>#DIV/0!</v>
      </c>
      <c r="G20" s="220"/>
      <c r="H20" s="295"/>
      <c r="I20" s="116"/>
      <c r="J20" s="116"/>
      <c r="K20" s="116"/>
      <c r="L20" s="10"/>
    </row>
    <row r="21" spans="1:12" ht="15" customHeight="1" thickBot="1">
      <c r="A21" s="7"/>
      <c r="B21" s="294"/>
      <c r="C21" s="222" t="s">
        <v>1</v>
      </c>
      <c r="D21" s="223"/>
      <c r="E21" s="223"/>
      <c r="F21" s="121" t="e">
        <f>'E Resultados'!C19*100/Ventas!D25</f>
        <v>#DIV/0!</v>
      </c>
      <c r="G21" s="221"/>
      <c r="H21" s="295"/>
      <c r="I21" s="116"/>
      <c r="J21" s="116"/>
      <c r="K21" s="116"/>
      <c r="L21" s="10"/>
    </row>
    <row r="22" spans="1:12" ht="15" customHeight="1" thickBot="1">
      <c r="A22" s="7"/>
      <c r="B22" s="294"/>
      <c r="C22" s="222" t="s">
        <v>36</v>
      </c>
      <c r="D22" s="223"/>
      <c r="E22" s="223"/>
      <c r="F22" s="121" t="e">
        <f>'E Resultados'!C20*100/Ventas!D25</f>
        <v>#DIV/0!</v>
      </c>
      <c r="G22" s="221"/>
      <c r="H22" s="295"/>
      <c r="I22" s="390" t="s">
        <v>137</v>
      </c>
      <c r="J22" s="391"/>
      <c r="K22" s="392"/>
      <c r="L22" s="10"/>
    </row>
    <row r="23" spans="1:12" ht="15" customHeight="1">
      <c r="A23" s="7"/>
      <c r="B23" s="294"/>
      <c r="C23" s="222" t="s">
        <v>66</v>
      </c>
      <c r="D23" s="223"/>
      <c r="E23" s="223"/>
      <c r="F23" s="121" t="e">
        <f>'E Resultados'!C21*100/Ventas!D25</f>
        <v>#DIV/0!</v>
      </c>
      <c r="G23" s="221"/>
      <c r="H23" s="295"/>
      <c r="I23" s="214" t="s">
        <v>76</v>
      </c>
      <c r="J23" s="224"/>
      <c r="K23" s="147"/>
      <c r="L23" s="10"/>
    </row>
    <row r="24" spans="1:12" ht="15" customHeight="1">
      <c r="A24" s="7"/>
      <c r="B24" s="294"/>
      <c r="C24" s="222" t="s">
        <v>37</v>
      </c>
      <c r="D24" s="223"/>
      <c r="E24" s="223"/>
      <c r="F24" s="121" t="e">
        <f>'E Resultados'!C22*100/Ventas!D25</f>
        <v>#DIV/0!</v>
      </c>
      <c r="G24" s="221"/>
      <c r="H24" s="295"/>
      <c r="I24" s="148" t="s">
        <v>77</v>
      </c>
      <c r="J24" s="227"/>
      <c r="K24" s="147"/>
      <c r="L24" s="10"/>
    </row>
    <row r="25" spans="1:12" ht="15" customHeight="1" thickBot="1">
      <c r="A25" s="7"/>
      <c r="B25" s="294"/>
      <c r="C25" s="222" t="s">
        <v>38</v>
      </c>
      <c r="D25" s="223"/>
      <c r="E25" s="223"/>
      <c r="F25" s="121" t="e">
        <f>'E Resultados'!C23*100/Ventas!D25</f>
        <v>#DIV/0!</v>
      </c>
      <c r="G25" s="221"/>
      <c r="H25" s="295"/>
      <c r="I25" s="420" t="s">
        <v>51</v>
      </c>
      <c r="J25" s="421"/>
      <c r="K25" s="149">
        <f>SUM(K23:K24)</f>
        <v>0</v>
      </c>
      <c r="L25" s="10"/>
    </row>
    <row r="26" spans="1:12" ht="15" customHeight="1" thickBot="1">
      <c r="A26" s="7"/>
      <c r="B26" s="294"/>
      <c r="C26" s="222" t="s">
        <v>63</v>
      </c>
      <c r="D26" s="223"/>
      <c r="E26" s="223"/>
      <c r="F26" s="121" t="e">
        <f>'E Resultados'!C24*100/Ventas!D25</f>
        <v>#DIV/0!</v>
      </c>
      <c r="G26" s="221"/>
      <c r="H26" s="295"/>
      <c r="I26" s="116"/>
      <c r="J26" s="116"/>
      <c r="K26" s="116"/>
      <c r="L26" s="10"/>
    </row>
    <row r="27" spans="1:12" ht="15" customHeight="1" thickBot="1">
      <c r="A27" s="7"/>
      <c r="B27" s="294"/>
      <c r="C27" s="222" t="s">
        <v>61</v>
      </c>
      <c r="D27" s="223"/>
      <c r="E27" s="223"/>
      <c r="F27" s="121" t="e">
        <f>'E Resultados'!C25*100/Ventas!D25</f>
        <v>#DIV/0!</v>
      </c>
      <c r="G27" s="221"/>
      <c r="H27" s="295"/>
      <c r="I27" s="390" t="s">
        <v>138</v>
      </c>
      <c r="J27" s="392"/>
      <c r="K27" s="232"/>
      <c r="L27" s="10"/>
    </row>
    <row r="28" spans="1:12" ht="15" customHeight="1">
      <c r="A28" s="7"/>
      <c r="B28" s="294"/>
      <c r="C28" s="222" t="s">
        <v>64</v>
      </c>
      <c r="D28" s="223"/>
      <c r="E28" s="223"/>
      <c r="F28" s="121" t="e">
        <f>'E Resultados'!C26*100/Ventas!D25</f>
        <v>#DIV/0!</v>
      </c>
      <c r="G28" s="221"/>
      <c r="H28" s="295"/>
      <c r="I28" s="116"/>
      <c r="J28" s="116"/>
      <c r="K28" s="116"/>
      <c r="L28" s="10"/>
    </row>
    <row r="29" spans="1:12" ht="15" customHeight="1" thickBot="1">
      <c r="A29" s="7"/>
      <c r="B29" s="294"/>
      <c r="C29" s="222" t="s">
        <v>116</v>
      </c>
      <c r="D29" s="223"/>
      <c r="E29" s="223"/>
      <c r="F29" s="121" t="e">
        <f>'E Resultados'!C27*100/Ventas!D25</f>
        <v>#DIV/0!</v>
      </c>
      <c r="G29" s="221"/>
      <c r="H29" s="295"/>
      <c r="I29" s="116"/>
      <c r="J29" s="116"/>
      <c r="K29" s="116"/>
      <c r="L29" s="10"/>
    </row>
    <row r="30" spans="1:12" ht="15" customHeight="1">
      <c r="A30" s="7"/>
      <c r="B30" s="294"/>
      <c r="C30" s="225" t="s">
        <v>118</v>
      </c>
      <c r="D30" s="226"/>
      <c r="E30" s="226"/>
      <c r="F30" s="122" t="e">
        <f>'E Resultados'!C28*100/Ventas!D25</f>
        <v>#DIV/0!</v>
      </c>
      <c r="G30" s="221"/>
      <c r="H30" s="295"/>
      <c r="I30" s="422" t="s">
        <v>123</v>
      </c>
      <c r="J30" s="423"/>
      <c r="K30" s="424"/>
      <c r="L30" s="10"/>
    </row>
    <row r="31" spans="1:12" ht="15" customHeight="1" thickBot="1">
      <c r="A31" s="7"/>
      <c r="B31" s="370"/>
      <c r="C31" s="371"/>
      <c r="D31" s="371"/>
      <c r="E31" s="371"/>
      <c r="F31" s="371"/>
      <c r="G31" s="372"/>
      <c r="H31" s="295"/>
      <c r="I31" s="425"/>
      <c r="J31" s="426"/>
      <c r="K31" s="427"/>
      <c r="L31" s="10"/>
    </row>
    <row r="32" spans="1:12" ht="15" customHeight="1">
      <c r="A32" s="7"/>
      <c r="B32" s="417" t="s">
        <v>65</v>
      </c>
      <c r="C32" s="418"/>
      <c r="D32" s="418"/>
      <c r="E32" s="418"/>
      <c r="F32" s="419"/>
      <c r="G32" s="118" t="e">
        <f>G17-G19</f>
        <v>#DIV/0!</v>
      </c>
      <c r="H32" s="295"/>
      <c r="I32" s="234" t="s">
        <v>106</v>
      </c>
      <c r="J32" s="235"/>
      <c r="K32" s="236" t="e">
        <f>'E Resultados'!D34/(Indicadores!K25+K27)</f>
        <v>#DIV/0!</v>
      </c>
      <c r="L32" s="10"/>
    </row>
    <row r="33" spans="1:12" ht="15" customHeight="1" thickBot="1">
      <c r="A33" s="7"/>
      <c r="B33" s="123"/>
      <c r="C33" s="228" t="s">
        <v>60</v>
      </c>
      <c r="D33" s="229"/>
      <c r="E33" s="229"/>
      <c r="F33" s="230"/>
      <c r="G33" s="118" t="e">
        <f>'E Resultados'!C33*100/Ventas!D25</f>
        <v>#DIV/0!</v>
      </c>
      <c r="H33" s="295"/>
      <c r="I33" s="407" t="s">
        <v>107</v>
      </c>
      <c r="J33" s="408"/>
      <c r="K33" s="137" t="e">
        <f>K32*12</f>
        <v>#DIV/0!</v>
      </c>
      <c r="L33" s="10"/>
    </row>
    <row r="34" spans="1:12" ht="15" customHeight="1" thickBot="1">
      <c r="A34" s="7"/>
      <c r="B34" s="123"/>
      <c r="C34" s="223"/>
      <c r="D34" s="223"/>
      <c r="E34" s="223"/>
      <c r="F34" s="124"/>
      <c r="G34" s="125"/>
      <c r="H34" s="295"/>
      <c r="I34" s="116"/>
      <c r="J34" s="116"/>
      <c r="K34" s="116"/>
      <c r="L34" s="10"/>
    </row>
    <row r="35" spans="1:12" ht="15" customHeight="1">
      <c r="A35" s="7"/>
      <c r="B35" s="409" t="s">
        <v>117</v>
      </c>
      <c r="C35" s="410"/>
      <c r="D35" s="410"/>
      <c r="E35" s="410"/>
      <c r="F35" s="411"/>
      <c r="G35" s="415" t="e">
        <f>G32-G33</f>
        <v>#DIV/0!</v>
      </c>
      <c r="H35" s="295"/>
      <c r="I35" s="401" t="s">
        <v>124</v>
      </c>
      <c r="J35" s="402"/>
      <c r="K35" s="403"/>
      <c r="L35" s="10"/>
    </row>
    <row r="36" spans="1:12" ht="15" customHeight="1" thickBot="1">
      <c r="A36" s="7"/>
      <c r="B36" s="412"/>
      <c r="C36" s="413"/>
      <c r="D36" s="413"/>
      <c r="E36" s="413"/>
      <c r="F36" s="414"/>
      <c r="G36" s="416"/>
      <c r="H36" s="295"/>
      <c r="I36" s="404"/>
      <c r="J36" s="405"/>
      <c r="K36" s="406"/>
      <c r="L36" s="10"/>
    </row>
    <row r="37" spans="1:12" ht="18" customHeight="1" thickBot="1">
      <c r="B37" s="134"/>
      <c r="C37" s="135"/>
      <c r="D37" s="117"/>
      <c r="E37" s="117"/>
      <c r="F37" s="117"/>
      <c r="G37" s="117"/>
      <c r="H37" s="117"/>
      <c r="I37" s="117"/>
      <c r="J37" s="117"/>
      <c r="K37" s="117"/>
      <c r="L37" s="136"/>
    </row>
    <row r="38" spans="1:12" ht="15" customHeight="1"/>
  </sheetData>
  <sheetProtection algorithmName="SHA-512" hashValue="LebY6utXqnhkWBEb2TIsVidLF/33O2Wufv6fGD5cTeY/0ebFXqgd9OVEazfted2WnAA03UXHElvF2OvEfBF8aQ==" saltValue="HUiODzT5A3quan+t2iRuww==" spinCount="100000" sheet="1" objects="1" scenarios="1"/>
  <mergeCells count="41">
    <mergeCell ref="B1:L1"/>
    <mergeCell ref="B2:E2"/>
    <mergeCell ref="F2:G2"/>
    <mergeCell ref="B3:F3"/>
    <mergeCell ref="B4:B8"/>
    <mergeCell ref="I2:K2"/>
    <mergeCell ref="I8:K8"/>
    <mergeCell ref="C8:E8"/>
    <mergeCell ref="C4:E4"/>
    <mergeCell ref="I5:J5"/>
    <mergeCell ref="C6:E6"/>
    <mergeCell ref="C5:E5"/>
    <mergeCell ref="C7:E7"/>
    <mergeCell ref="G4:G8"/>
    <mergeCell ref="I35:K36"/>
    <mergeCell ref="I33:J33"/>
    <mergeCell ref="I27:J27"/>
    <mergeCell ref="I22:K22"/>
    <mergeCell ref="B35:F36"/>
    <mergeCell ref="G35:G36"/>
    <mergeCell ref="B32:F32"/>
    <mergeCell ref="B31:G31"/>
    <mergeCell ref="I25:J25"/>
    <mergeCell ref="I30:K31"/>
    <mergeCell ref="B17:F17"/>
    <mergeCell ref="B18:G18"/>
    <mergeCell ref="I19:K19"/>
    <mergeCell ref="B19:F19"/>
    <mergeCell ref="I18:K18"/>
    <mergeCell ref="I15:K15"/>
    <mergeCell ref="B10:F10"/>
    <mergeCell ref="G11:G15"/>
    <mergeCell ref="C14:E14"/>
    <mergeCell ref="B9:G9"/>
    <mergeCell ref="I14:K14"/>
    <mergeCell ref="B16:G16"/>
    <mergeCell ref="C12:E12"/>
    <mergeCell ref="B11:B15"/>
    <mergeCell ref="C11:E11"/>
    <mergeCell ref="C13:E13"/>
    <mergeCell ref="C15:E15"/>
  </mergeCells>
  <hyperlinks>
    <hyperlink ref="A1" location="Indice!A1" display="Indice%20MR.xls#Indice!A1"/>
  </hyperlinks>
  <printOptions horizontalCentered="1" verticalCentered="1"/>
  <pageMargins left="0.35433070866141736" right="0.35433070866141736" top="0.15748031496062992" bottom="0.15748031496062992" header="0" footer="0"/>
  <pageSetup paperSize="9" orientation="landscape" horizont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8"/>
  <sheetViews>
    <sheetView zoomScaleNormal="100" workbookViewId="0">
      <pane xSplit="5" ySplit="11" topLeftCell="M86" activePane="bottomRight" state="frozen"/>
      <selection pane="topRight" activeCell="F1" sqref="F1"/>
      <selection pane="bottomLeft" activeCell="A12" sqref="A12"/>
      <selection pane="bottomRight" activeCell="H26" sqref="H26"/>
    </sheetView>
  </sheetViews>
  <sheetFormatPr baseColWidth="10" defaultRowHeight="15.5"/>
  <cols>
    <col min="1" max="1" width="29.15234375" style="3" customWidth="1"/>
    <col min="2" max="2" width="8.61328125" style="3" customWidth="1"/>
    <col min="3" max="4" width="8.61328125" style="155" customWidth="1"/>
    <col min="5" max="5" width="3.4609375" style="170" customWidth="1"/>
    <col min="6" max="7" width="6.61328125" style="171" customWidth="1"/>
    <col min="8" max="10" width="6.61328125" style="172" customWidth="1"/>
    <col min="11" max="12" width="6.61328125" style="172" hidden="1" customWidth="1"/>
    <col min="13" max="15" width="6.61328125" style="171" customWidth="1"/>
    <col min="16" max="16" width="8.61328125" style="171" customWidth="1"/>
    <col min="17" max="17" width="8.61328125" style="151" customWidth="1"/>
    <col min="18" max="22" width="6.61328125" style="151" customWidth="1"/>
    <col min="23" max="23" width="6.84375" style="3" customWidth="1"/>
    <col min="24" max="24" width="5.84375" customWidth="1"/>
  </cols>
  <sheetData>
    <row r="1" spans="1:24" s="138" customFormat="1" ht="13" customHeight="1">
      <c r="A1" s="281" t="s">
        <v>105</v>
      </c>
      <c r="B1" s="277">
        <f>Ventas!D4</f>
        <v>0</v>
      </c>
      <c r="C1" s="276"/>
      <c r="D1" s="287" t="s">
        <v>129</v>
      </c>
      <c r="E1" s="150" t="s">
        <v>136</v>
      </c>
      <c r="F1" s="201" t="s">
        <v>130</v>
      </c>
      <c r="G1" s="202" t="s">
        <v>131</v>
      </c>
      <c r="H1" s="203">
        <v>10</v>
      </c>
      <c r="I1" s="203">
        <v>40</v>
      </c>
      <c r="J1" s="203">
        <v>60</v>
      </c>
      <c r="K1" s="203">
        <v>95</v>
      </c>
      <c r="L1" s="203">
        <v>105</v>
      </c>
      <c r="M1" s="202" t="s">
        <v>132</v>
      </c>
      <c r="N1" s="204" t="s">
        <v>133</v>
      </c>
      <c r="O1" s="205" t="s">
        <v>134</v>
      </c>
      <c r="P1" s="174" t="s">
        <v>135</v>
      </c>
      <c r="Q1" s="151"/>
      <c r="R1" s="151"/>
      <c r="S1" s="151"/>
      <c r="T1" s="151"/>
      <c r="U1" s="151"/>
      <c r="V1" s="151"/>
      <c r="W1" s="151"/>
    </row>
    <row r="2" spans="1:24" s="138" customFormat="1" ht="13" customHeight="1">
      <c r="A2" s="281" t="s">
        <v>155</v>
      </c>
      <c r="B2" s="277">
        <f>Ventas!D5</f>
        <v>0</v>
      </c>
      <c r="C2" s="279"/>
      <c r="D2" s="151"/>
      <c r="E2" s="152">
        <v>1</v>
      </c>
      <c r="F2" s="206">
        <f>D11</f>
        <v>0</v>
      </c>
      <c r="G2" s="207"/>
      <c r="H2" s="206"/>
      <c r="I2" s="206"/>
      <c r="J2" s="206"/>
      <c r="K2" s="206"/>
      <c r="L2" s="206"/>
      <c r="M2" s="207"/>
      <c r="N2" s="206">
        <f>D27</f>
        <v>0</v>
      </c>
      <c r="O2" s="206"/>
      <c r="P2" s="175">
        <f>(F2+G2+H2+I2+J2+K2+L2)-(M2+N2+O2)</f>
        <v>0</v>
      </c>
      <c r="Q2" s="210" t="s">
        <v>142</v>
      </c>
      <c r="R2" s="307"/>
      <c r="S2" s="308">
        <v>0.15</v>
      </c>
      <c r="T2" s="151"/>
      <c r="U2" s="439" t="s">
        <v>143</v>
      </c>
      <c r="V2" s="440"/>
      <c r="W2" s="151"/>
    </row>
    <row r="3" spans="1:24" s="138" customFormat="1" ht="13" customHeight="1">
      <c r="A3" s="282" t="s">
        <v>152</v>
      </c>
      <c r="B3" s="280">
        <f>Ventas!D6</f>
        <v>0</v>
      </c>
      <c r="C3" s="279"/>
      <c r="D3" s="151"/>
      <c r="E3" s="152">
        <v>2</v>
      </c>
      <c r="F3" s="206">
        <f>D11</f>
        <v>0</v>
      </c>
      <c r="G3" s="207"/>
      <c r="H3" s="206"/>
      <c r="I3" s="206"/>
      <c r="J3" s="206"/>
      <c r="K3" s="206"/>
      <c r="L3" s="206"/>
      <c r="M3" s="207"/>
      <c r="N3" s="206">
        <f>D27</f>
        <v>0</v>
      </c>
      <c r="O3" s="206"/>
      <c r="P3" s="175">
        <f>P2+(F3+G3+H3+I3+J3+K3+L3)-(M3+N3+O3)</f>
        <v>0</v>
      </c>
      <c r="Q3" s="211" t="s">
        <v>144</v>
      </c>
      <c r="R3" s="309">
        <v>7.9000000000000001E-2</v>
      </c>
      <c r="S3" s="310"/>
      <c r="T3" s="302">
        <f>B1*V3/2</f>
        <v>0</v>
      </c>
      <c r="U3" s="178">
        <v>10</v>
      </c>
      <c r="V3" s="303">
        <f>70%*S12</f>
        <v>0.53969999999999996</v>
      </c>
      <c r="W3" s="151"/>
      <c r="X3" s="298"/>
    </row>
    <row r="4" spans="1:24" s="138" customFormat="1" ht="13" customHeight="1">
      <c r="A4" s="282" t="s">
        <v>153</v>
      </c>
      <c r="B4" s="280">
        <f>Ventas!D7</f>
        <v>0</v>
      </c>
      <c r="C4" s="279"/>
      <c r="D4" s="288">
        <f>B6*0.5/2</f>
        <v>0</v>
      </c>
      <c r="E4" s="152">
        <v>3</v>
      </c>
      <c r="F4" s="206">
        <f>D11</f>
        <v>0</v>
      </c>
      <c r="G4" s="207"/>
      <c r="H4" s="206"/>
      <c r="I4" s="206"/>
      <c r="J4" s="206"/>
      <c r="K4" s="206"/>
      <c r="L4" s="206"/>
      <c r="M4" s="207"/>
      <c r="N4" s="206">
        <f>D27</f>
        <v>0</v>
      </c>
      <c r="O4" s="206"/>
      <c r="P4" s="175">
        <f t="shared" ref="P4:P66" si="0">P3+(F4+G4+H4+I4+J4+K4+L4)-(M4+N4+O4)</f>
        <v>0</v>
      </c>
      <c r="Q4" s="211" t="s">
        <v>145</v>
      </c>
      <c r="R4" s="309">
        <v>0.25</v>
      </c>
      <c r="S4" s="310"/>
      <c r="T4" s="302">
        <f>V4*B1/2</f>
        <v>0</v>
      </c>
      <c r="U4" s="178">
        <v>40</v>
      </c>
      <c r="V4" s="304">
        <f>30%*S12</f>
        <v>0.23130000000000001</v>
      </c>
      <c r="W4" s="151"/>
      <c r="X4" s="298"/>
    </row>
    <row r="5" spans="1:24" s="138" customFormat="1" ht="13" customHeight="1">
      <c r="A5" s="282" t="s">
        <v>154</v>
      </c>
      <c r="B5" s="280">
        <f>Ventas!D8</f>
        <v>0</v>
      </c>
      <c r="C5" s="279"/>
      <c r="E5" s="152">
        <v>4</v>
      </c>
      <c r="F5" s="206">
        <f>D11</f>
        <v>0</v>
      </c>
      <c r="G5" s="207"/>
      <c r="H5" s="206"/>
      <c r="I5" s="206"/>
      <c r="J5" s="206"/>
      <c r="K5" s="206"/>
      <c r="L5" s="206"/>
      <c r="M5" s="207"/>
      <c r="N5" s="206">
        <f>D27</f>
        <v>0</v>
      </c>
      <c r="O5" s="206"/>
      <c r="P5" s="175">
        <f t="shared" si="0"/>
        <v>0</v>
      </c>
      <c r="Q5" s="212" t="s">
        <v>146</v>
      </c>
      <c r="R5" s="311">
        <f>S5-R3-R4</f>
        <v>0.52100000000000002</v>
      </c>
      <c r="S5" s="312">
        <v>0.85</v>
      </c>
      <c r="T5" s="302">
        <f>V5*B1/2</f>
        <v>0</v>
      </c>
      <c r="U5" s="179">
        <v>60</v>
      </c>
      <c r="V5" s="304"/>
      <c r="W5" s="151"/>
      <c r="X5" s="298"/>
    </row>
    <row r="6" spans="1:24" s="138" customFormat="1" ht="13" customHeight="1">
      <c r="A6" s="275" t="s">
        <v>147</v>
      </c>
      <c r="B6" s="286">
        <f>Ventas!D9</f>
        <v>0</v>
      </c>
      <c r="C6" s="289"/>
      <c r="D6" s="177">
        <f>(SUM(B2:B6)*50%)/2</f>
        <v>0</v>
      </c>
      <c r="E6" s="152">
        <v>5</v>
      </c>
      <c r="F6" s="206">
        <f>D11</f>
        <v>0</v>
      </c>
      <c r="G6" s="207"/>
      <c r="H6" s="206"/>
      <c r="I6" s="206"/>
      <c r="J6" s="206"/>
      <c r="K6" s="206"/>
      <c r="L6" s="206"/>
      <c r="M6" s="207"/>
      <c r="N6" s="206">
        <f>D27</f>
        <v>0</v>
      </c>
      <c r="O6" s="206"/>
      <c r="P6" s="175">
        <f t="shared" si="0"/>
        <v>0</v>
      </c>
      <c r="S6" s="313">
        <f>S2+S5</f>
        <v>1</v>
      </c>
      <c r="T6" s="177">
        <f>V6*B1/2</f>
        <v>0</v>
      </c>
      <c r="U6" s="179">
        <v>0</v>
      </c>
      <c r="V6" s="181">
        <v>0</v>
      </c>
      <c r="W6" s="151"/>
      <c r="X6" s="298"/>
    </row>
    <row r="7" spans="1:24" s="138" customFormat="1" ht="13" customHeight="1">
      <c r="A7" s="281" t="s">
        <v>56</v>
      </c>
      <c r="B7" s="277">
        <f>Ventas!D13</f>
        <v>0</v>
      </c>
      <c r="C7" s="279"/>
      <c r="D7" s="177">
        <f>D4+D6</f>
        <v>0</v>
      </c>
      <c r="E7" s="152">
        <v>6</v>
      </c>
      <c r="F7" s="206">
        <f>D11</f>
        <v>0</v>
      </c>
      <c r="G7" s="207"/>
      <c r="H7" s="206"/>
      <c r="I7" s="206"/>
      <c r="J7" s="206"/>
      <c r="K7" s="206"/>
      <c r="L7" s="206"/>
      <c r="M7" s="207"/>
      <c r="N7" s="206">
        <f>D27</f>
        <v>0</v>
      </c>
      <c r="O7" s="206"/>
      <c r="P7" s="175">
        <f t="shared" si="0"/>
        <v>0</v>
      </c>
      <c r="T7" s="177">
        <f>V7*B1/2</f>
        <v>0</v>
      </c>
      <c r="U7" s="178">
        <v>0</v>
      </c>
      <c r="V7" s="181">
        <v>0</v>
      </c>
      <c r="W7" s="151"/>
      <c r="X7" s="298"/>
    </row>
    <row r="8" spans="1:24" s="138" customFormat="1" ht="13" customHeight="1">
      <c r="A8" s="282" t="s">
        <v>47</v>
      </c>
      <c r="B8" s="280">
        <f>Ventas!D14</f>
        <v>0</v>
      </c>
      <c r="C8" s="285">
        <f>SUM(B1:B8)</f>
        <v>0</v>
      </c>
      <c r="D8" s="151"/>
      <c r="E8" s="152">
        <v>7</v>
      </c>
      <c r="F8" s="206">
        <f>D11</f>
        <v>0</v>
      </c>
      <c r="G8" s="207"/>
      <c r="H8" s="206"/>
      <c r="I8" s="206"/>
      <c r="J8" s="206"/>
      <c r="K8" s="206"/>
      <c r="L8" s="206"/>
      <c r="M8" s="207"/>
      <c r="N8" s="206">
        <f>D27</f>
        <v>0</v>
      </c>
      <c r="O8" s="206"/>
      <c r="P8" s="175">
        <f t="shared" si="0"/>
        <v>0</v>
      </c>
      <c r="Q8" s="151"/>
      <c r="R8" s="151"/>
      <c r="S8" s="151"/>
      <c r="T8" s="314">
        <f>SUM(T3:T7)</f>
        <v>0</v>
      </c>
      <c r="U8" s="180" t="s">
        <v>42</v>
      </c>
      <c r="V8" s="305">
        <f>SUM(V3:V7)</f>
        <v>0.77099999999999991</v>
      </c>
      <c r="W8" s="151"/>
      <c r="X8" s="298"/>
    </row>
    <row r="9" spans="1:24" s="138" customFormat="1" ht="13" customHeight="1">
      <c r="A9" s="281" t="s">
        <v>23</v>
      </c>
      <c r="B9" s="277">
        <f>Ventas!D19</f>
        <v>0</v>
      </c>
      <c r="C9" s="278"/>
      <c r="D9" s="151"/>
      <c r="E9" s="152">
        <v>8</v>
      </c>
      <c r="F9" s="206">
        <f>D11</f>
        <v>0</v>
      </c>
      <c r="G9" s="207"/>
      <c r="H9" s="206"/>
      <c r="I9" s="206"/>
      <c r="J9" s="206"/>
      <c r="K9" s="206"/>
      <c r="L9" s="206"/>
      <c r="M9" s="207"/>
      <c r="N9" s="206">
        <f>D27</f>
        <v>0</v>
      </c>
      <c r="O9" s="206"/>
      <c r="P9" s="175">
        <f t="shared" si="0"/>
        <v>0</v>
      </c>
      <c r="Q9" s="151"/>
      <c r="R9" s="151"/>
      <c r="S9" s="151"/>
      <c r="T9" s="151"/>
      <c r="U9" s="151"/>
      <c r="V9" s="151"/>
      <c r="W9" s="151"/>
    </row>
    <row r="10" spans="1:24" s="138" customFormat="1" ht="13" customHeight="1">
      <c r="A10" s="282" t="s">
        <v>25</v>
      </c>
      <c r="B10" s="280">
        <f>Ventas!D20</f>
        <v>0</v>
      </c>
      <c r="C10" s="278"/>
      <c r="D10" s="151"/>
      <c r="E10" s="152">
        <v>9</v>
      </c>
      <c r="F10" s="206">
        <f>D11</f>
        <v>0</v>
      </c>
      <c r="G10" s="207"/>
      <c r="H10" s="206"/>
      <c r="I10" s="206"/>
      <c r="J10" s="206"/>
      <c r="K10" s="206"/>
      <c r="L10" s="206"/>
      <c r="M10" s="207"/>
      <c r="N10" s="206">
        <f>D27</f>
        <v>0</v>
      </c>
      <c r="O10" s="206"/>
      <c r="P10" s="175">
        <f t="shared" si="0"/>
        <v>0</v>
      </c>
      <c r="Q10" s="151"/>
      <c r="R10" s="154"/>
      <c r="S10" s="306">
        <f>S5</f>
        <v>0.85</v>
      </c>
      <c r="T10" s="151"/>
      <c r="U10" s="151"/>
      <c r="V10" s="151"/>
      <c r="W10" s="151"/>
    </row>
    <row r="11" spans="1:24" ht="12" customHeight="1">
      <c r="A11" s="284" t="s">
        <v>24</v>
      </c>
      <c r="B11" s="285">
        <f>Ventas!D21</f>
        <v>0</v>
      </c>
      <c r="C11" s="283">
        <f>SUM(B9:B11)</f>
        <v>0</v>
      </c>
      <c r="D11" s="153">
        <f>((B1*0.25)+((B2+B3+B4+B5+B6)*0.5)+(B7+B8+B9+B10+B11+B12))/30</f>
        <v>0</v>
      </c>
      <c r="E11" s="152">
        <v>10</v>
      </c>
      <c r="F11" s="206">
        <f>D11</f>
        <v>0</v>
      </c>
      <c r="G11" s="207"/>
      <c r="H11" s="206"/>
      <c r="I11" s="206"/>
      <c r="J11" s="206"/>
      <c r="K11" s="206"/>
      <c r="L11" s="206"/>
      <c r="M11" s="207"/>
      <c r="N11" s="206">
        <f>D27</f>
        <v>0</v>
      </c>
      <c r="O11" s="207"/>
      <c r="P11" s="175">
        <f t="shared" si="0"/>
        <v>0</v>
      </c>
      <c r="S11" s="306">
        <f>R3</f>
        <v>7.9000000000000001E-2</v>
      </c>
    </row>
    <row r="12" spans="1:24" s="138" customFormat="1" ht="13" customHeight="1">
      <c r="A12" s="290" t="s">
        <v>11</v>
      </c>
      <c r="B12" s="291">
        <f>Ventas!D23</f>
        <v>0</v>
      </c>
      <c r="C12" s="292"/>
      <c r="D12" s="155"/>
      <c r="E12" s="152">
        <v>11</v>
      </c>
      <c r="F12" s="206">
        <f>D11</f>
        <v>0</v>
      </c>
      <c r="G12" s="207"/>
      <c r="H12" s="206"/>
      <c r="I12" s="206"/>
      <c r="J12" s="206"/>
      <c r="K12" s="206"/>
      <c r="L12" s="206"/>
      <c r="M12" s="207"/>
      <c r="N12" s="206">
        <f>D27</f>
        <v>0</v>
      </c>
      <c r="O12" s="207"/>
      <c r="P12" s="175">
        <f t="shared" si="0"/>
        <v>0</v>
      </c>
      <c r="Q12" s="151"/>
      <c r="R12" s="151"/>
      <c r="S12" s="306">
        <f>S10-S11</f>
        <v>0.77100000000000002</v>
      </c>
      <c r="T12" s="151"/>
      <c r="U12" s="151"/>
      <c r="V12" s="151"/>
      <c r="W12" s="151"/>
    </row>
    <row r="13" spans="1:24" s="138" customFormat="1" ht="13" customHeight="1">
      <c r="A13" s="145" t="s">
        <v>113</v>
      </c>
      <c r="B13" s="156" t="e">
        <f>'E Resultados'!C6</f>
        <v>#DIV/0!</v>
      </c>
      <c r="C13" s="157"/>
      <c r="D13" s="158"/>
      <c r="E13" s="152">
        <v>12</v>
      </c>
      <c r="F13" s="206">
        <f>D11</f>
        <v>0</v>
      </c>
      <c r="G13" s="207"/>
      <c r="H13" s="206"/>
      <c r="I13" s="206"/>
      <c r="J13" s="206"/>
      <c r="K13" s="206"/>
      <c r="L13" s="206"/>
      <c r="M13" s="207"/>
      <c r="N13" s="206">
        <f>D27</f>
        <v>0</v>
      </c>
      <c r="O13" s="207"/>
      <c r="P13" s="175">
        <f t="shared" si="0"/>
        <v>0</v>
      </c>
      <c r="Q13" s="151"/>
      <c r="R13" s="151"/>
      <c r="S13" s="151"/>
      <c r="T13" s="151"/>
      <c r="U13" s="151"/>
      <c r="V13" s="151"/>
      <c r="W13" s="151"/>
    </row>
    <row r="14" spans="1:24" ht="12" customHeight="1">
      <c r="A14" s="146" t="s">
        <v>126</v>
      </c>
      <c r="B14" s="159" t="e">
        <f>('E Resultados'!C9+'E Resultados'!C12+'E Resultados'!C15)</f>
        <v>#DIV/0!</v>
      </c>
      <c r="C14" s="160" t="e">
        <f>SUM(B13:B14)</f>
        <v>#DIV/0!</v>
      </c>
      <c r="D14" s="153" t="e">
        <f>C14/4</f>
        <v>#DIV/0!</v>
      </c>
      <c r="E14" s="152">
        <v>13</v>
      </c>
      <c r="F14" s="206">
        <f>D11</f>
        <v>0</v>
      </c>
      <c r="G14" s="207"/>
      <c r="H14" s="206"/>
      <c r="I14" s="206"/>
      <c r="J14" s="206"/>
      <c r="K14" s="206"/>
      <c r="L14" s="206"/>
      <c r="M14" s="207"/>
      <c r="N14" s="206">
        <f>D27</f>
        <v>0</v>
      </c>
      <c r="O14" s="207"/>
      <c r="P14" s="175">
        <f t="shared" si="0"/>
        <v>0</v>
      </c>
    </row>
    <row r="15" spans="1:24" s="138" customFormat="1" ht="13" customHeight="1">
      <c r="A15" s="3"/>
      <c r="B15" s="3"/>
      <c r="C15" s="155"/>
      <c r="D15" s="155"/>
      <c r="E15" s="152">
        <v>14</v>
      </c>
      <c r="F15" s="206">
        <f>D11</f>
        <v>0</v>
      </c>
      <c r="G15" s="207"/>
      <c r="H15" s="206"/>
      <c r="I15" s="206"/>
      <c r="J15" s="206"/>
      <c r="K15" s="206"/>
      <c r="L15" s="206"/>
      <c r="M15" s="207"/>
      <c r="N15" s="206">
        <f>D27</f>
        <v>0</v>
      </c>
      <c r="O15" s="207"/>
      <c r="P15" s="175">
        <f t="shared" si="0"/>
        <v>0</v>
      </c>
      <c r="Q15" s="151"/>
      <c r="R15" s="151"/>
      <c r="S15" s="151"/>
      <c r="T15" s="151"/>
      <c r="U15" s="151"/>
      <c r="V15" s="151"/>
      <c r="W15" s="151"/>
    </row>
    <row r="16" spans="1:24" s="138" customFormat="1" ht="13" customHeight="1">
      <c r="A16" s="140" t="s">
        <v>0</v>
      </c>
      <c r="B16" s="185">
        <f>'E Resultados'!C18</f>
        <v>0</v>
      </c>
      <c r="C16" s="162"/>
      <c r="D16" s="151"/>
      <c r="E16" s="152">
        <v>15</v>
      </c>
      <c r="F16" s="206">
        <f>D11</f>
        <v>0</v>
      </c>
      <c r="G16" s="207"/>
      <c r="H16" s="206"/>
      <c r="I16" s="206"/>
      <c r="J16" s="206"/>
      <c r="K16" s="206"/>
      <c r="L16" s="206"/>
      <c r="M16" s="207"/>
      <c r="N16" s="206">
        <f>D27</f>
        <v>0</v>
      </c>
      <c r="O16" s="206"/>
      <c r="P16" s="175">
        <f t="shared" si="0"/>
        <v>0</v>
      </c>
      <c r="Q16" s="151"/>
      <c r="R16" s="151"/>
      <c r="S16" s="151"/>
      <c r="T16" s="151"/>
      <c r="U16" s="151"/>
      <c r="V16" s="151"/>
      <c r="W16" s="151"/>
    </row>
    <row r="17" spans="1:23" s="138" customFormat="1" ht="13" customHeight="1">
      <c r="A17" s="141" t="s">
        <v>1</v>
      </c>
      <c r="B17" s="186">
        <f>'E Resultados'!C19</f>
        <v>0</v>
      </c>
      <c r="C17" s="184">
        <f>B16+B17+B21+B25+C24</f>
        <v>0</v>
      </c>
      <c r="D17" s="153">
        <f>C17</f>
        <v>0</v>
      </c>
      <c r="E17" s="152">
        <v>16</v>
      </c>
      <c r="F17" s="206">
        <f>D11</f>
        <v>0</v>
      </c>
      <c r="G17" s="207"/>
      <c r="H17" s="206"/>
      <c r="I17" s="206"/>
      <c r="J17" s="206"/>
      <c r="K17" s="206"/>
      <c r="L17" s="206"/>
      <c r="M17" s="207"/>
      <c r="N17" s="206">
        <f>D27</f>
        <v>0</v>
      </c>
      <c r="O17" s="207"/>
      <c r="P17" s="175">
        <f t="shared" si="0"/>
        <v>0</v>
      </c>
      <c r="Q17" s="151"/>
      <c r="R17" s="151"/>
      <c r="S17" s="151"/>
      <c r="T17" s="151"/>
      <c r="U17" s="151"/>
      <c r="V17" s="151"/>
      <c r="W17" s="151"/>
    </row>
    <row r="18" spans="1:23" s="138" customFormat="1" ht="13" customHeight="1">
      <c r="A18" s="142" t="s">
        <v>2</v>
      </c>
      <c r="B18" s="161">
        <f>'E Resultados'!C20</f>
        <v>0</v>
      </c>
      <c r="C18" s="165"/>
      <c r="D18" s="151"/>
      <c r="E18" s="152">
        <v>17</v>
      </c>
      <c r="F18" s="206">
        <f>D11</f>
        <v>0</v>
      </c>
      <c r="G18" s="207"/>
      <c r="H18" s="206"/>
      <c r="I18" s="206"/>
      <c r="J18" s="206"/>
      <c r="K18" s="206"/>
      <c r="L18" s="206"/>
      <c r="M18" s="207"/>
      <c r="N18" s="206">
        <f>D27</f>
        <v>0</v>
      </c>
      <c r="O18" s="207"/>
      <c r="P18" s="175">
        <f t="shared" si="0"/>
        <v>0</v>
      </c>
      <c r="Q18" s="151"/>
      <c r="R18" s="151"/>
      <c r="S18" s="151"/>
      <c r="T18" s="151"/>
      <c r="U18" s="151"/>
      <c r="V18" s="151"/>
      <c r="W18" s="151"/>
    </row>
    <row r="19" spans="1:23" s="138" customFormat="1" ht="13" customHeight="1">
      <c r="A19" s="143" t="s">
        <v>127</v>
      </c>
      <c r="B19" s="163">
        <f>'E Resultados'!C21</f>
        <v>0</v>
      </c>
      <c r="C19" s="165"/>
      <c r="D19" s="151"/>
      <c r="E19" s="152">
        <v>18</v>
      </c>
      <c r="F19" s="206">
        <f>D11</f>
        <v>0</v>
      </c>
      <c r="G19" s="207"/>
      <c r="H19" s="206"/>
      <c r="I19" s="206"/>
      <c r="J19" s="206"/>
      <c r="K19" s="206"/>
      <c r="L19" s="206"/>
      <c r="M19" s="207"/>
      <c r="N19" s="206">
        <f>D27</f>
        <v>0</v>
      </c>
      <c r="O19" s="207"/>
      <c r="P19" s="175">
        <f t="shared" si="0"/>
        <v>0</v>
      </c>
      <c r="Q19" s="151"/>
      <c r="R19" s="151"/>
      <c r="S19" s="151"/>
      <c r="T19" s="151"/>
      <c r="U19" s="151"/>
      <c r="V19" s="151"/>
      <c r="W19" s="151"/>
    </row>
    <row r="20" spans="1:23" s="138" customFormat="1" ht="13" customHeight="1">
      <c r="A20" s="143" t="s">
        <v>3</v>
      </c>
      <c r="B20" s="163">
        <f>'E Resultados'!C22</f>
        <v>0</v>
      </c>
      <c r="C20" s="165"/>
      <c r="D20" s="151"/>
      <c r="E20" s="152">
        <v>19</v>
      </c>
      <c r="F20" s="206">
        <f>D11</f>
        <v>0</v>
      </c>
      <c r="G20" s="207"/>
      <c r="H20" s="206"/>
      <c r="I20" s="206"/>
      <c r="J20" s="206"/>
      <c r="K20" s="206"/>
      <c r="L20" s="206"/>
      <c r="M20" s="207"/>
      <c r="N20" s="206">
        <f>D27</f>
        <v>0</v>
      </c>
      <c r="O20" s="207"/>
      <c r="P20" s="175">
        <f t="shared" si="0"/>
        <v>0</v>
      </c>
      <c r="Q20" s="151"/>
      <c r="R20" s="151"/>
      <c r="S20" s="151"/>
      <c r="T20" s="151"/>
      <c r="U20" s="151"/>
      <c r="V20" s="151"/>
      <c r="W20" s="151"/>
    </row>
    <row r="21" spans="1:23" s="138" customFormat="1" ht="13" customHeight="1">
      <c r="A21" s="143" t="s">
        <v>17</v>
      </c>
      <c r="B21" s="186">
        <f>'E Resultados'!C23</f>
        <v>0</v>
      </c>
      <c r="C21" s="165"/>
      <c r="D21" s="151"/>
      <c r="E21" s="152">
        <v>20</v>
      </c>
      <c r="F21" s="206">
        <f>D11</f>
        <v>0</v>
      </c>
      <c r="G21" s="207"/>
      <c r="H21" s="206"/>
      <c r="I21" s="206"/>
      <c r="J21" s="206"/>
      <c r="K21" s="206"/>
      <c r="L21" s="206"/>
      <c r="M21" s="207"/>
      <c r="N21" s="206">
        <f>D27</f>
        <v>0</v>
      </c>
      <c r="O21" s="207"/>
      <c r="P21" s="175">
        <f t="shared" si="0"/>
        <v>0</v>
      </c>
      <c r="Q21" s="151"/>
      <c r="R21" s="151"/>
      <c r="S21" s="151"/>
      <c r="T21" s="151"/>
      <c r="U21" s="151"/>
      <c r="V21" s="151"/>
      <c r="W21" s="151"/>
    </row>
    <row r="22" spans="1:23" s="138" customFormat="1" ht="13" customHeight="1">
      <c r="A22" s="143" t="s">
        <v>18</v>
      </c>
      <c r="B22" s="163">
        <f>'E Resultados'!C24</f>
        <v>0</v>
      </c>
      <c r="C22" s="165"/>
      <c r="D22" s="151"/>
      <c r="E22" s="152">
        <v>21</v>
      </c>
      <c r="F22" s="206">
        <f>D11</f>
        <v>0</v>
      </c>
      <c r="G22" s="207"/>
      <c r="H22" s="206"/>
      <c r="I22" s="206"/>
      <c r="J22" s="206"/>
      <c r="K22" s="206"/>
      <c r="L22" s="206"/>
      <c r="M22" s="207"/>
      <c r="N22" s="206">
        <f>D27</f>
        <v>0</v>
      </c>
      <c r="O22" s="207"/>
      <c r="P22" s="175">
        <f t="shared" si="0"/>
        <v>0</v>
      </c>
      <c r="Q22" s="151"/>
      <c r="R22" s="151"/>
      <c r="S22" s="151"/>
      <c r="T22" s="151"/>
      <c r="U22" s="151"/>
      <c r="V22" s="151"/>
      <c r="W22" s="151"/>
    </row>
    <row r="23" spans="1:23" s="138" customFormat="1" ht="13" customHeight="1">
      <c r="A23" s="143" t="s">
        <v>61</v>
      </c>
      <c r="B23" s="163">
        <f>'E Resultados'!C25</f>
        <v>0</v>
      </c>
      <c r="C23" s="165"/>
      <c r="D23" s="151"/>
      <c r="E23" s="152">
        <v>22</v>
      </c>
      <c r="F23" s="206">
        <f>D11</f>
        <v>0</v>
      </c>
      <c r="G23" s="207"/>
      <c r="H23" s="206"/>
      <c r="I23" s="206"/>
      <c r="J23" s="206"/>
      <c r="K23" s="206"/>
      <c r="L23" s="206"/>
      <c r="M23" s="207"/>
      <c r="N23" s="206">
        <f>D27</f>
        <v>0</v>
      </c>
      <c r="O23" s="206" t="e">
        <f>D14</f>
        <v>#DIV/0!</v>
      </c>
      <c r="P23" s="175" t="e">
        <f t="shared" si="0"/>
        <v>#DIV/0!</v>
      </c>
      <c r="Q23" s="151"/>
      <c r="R23" s="151"/>
      <c r="S23" s="151"/>
      <c r="T23" s="151"/>
      <c r="U23" s="151"/>
      <c r="V23" s="151"/>
      <c r="W23" s="151"/>
    </row>
    <row r="24" spans="1:23" s="138" customFormat="1" ht="13" customHeight="1">
      <c r="A24" s="143" t="s">
        <v>62</v>
      </c>
      <c r="B24" s="176">
        <f>'E Resultados'!C26</f>
        <v>0</v>
      </c>
      <c r="C24" s="187">
        <f>B24-Ventas!G4</f>
        <v>0</v>
      </c>
      <c r="D24" s="151"/>
      <c r="E24" s="152">
        <v>23</v>
      </c>
      <c r="F24" s="206">
        <f>D11</f>
        <v>0</v>
      </c>
      <c r="G24" s="207"/>
      <c r="H24" s="206"/>
      <c r="I24" s="206"/>
      <c r="J24" s="206"/>
      <c r="K24" s="206"/>
      <c r="L24" s="206"/>
      <c r="M24" s="207"/>
      <c r="N24" s="206">
        <f>D27</f>
        <v>0</v>
      </c>
      <c r="O24" s="207"/>
      <c r="P24" s="175" t="e">
        <f t="shared" si="0"/>
        <v>#DIV/0!</v>
      </c>
      <c r="Q24" s="151"/>
      <c r="R24" s="151"/>
      <c r="S24" s="151"/>
      <c r="T24" s="151"/>
      <c r="U24" s="151"/>
      <c r="V24" s="151"/>
      <c r="W24" s="151"/>
    </row>
    <row r="25" spans="1:23" s="138" customFormat="1" ht="13" customHeight="1">
      <c r="A25" s="143" t="s">
        <v>120</v>
      </c>
      <c r="B25" s="186">
        <f>'E Resultados'!C27</f>
        <v>0</v>
      </c>
      <c r="C25" s="165"/>
      <c r="D25" s="151"/>
      <c r="E25" s="152">
        <v>24</v>
      </c>
      <c r="F25" s="206">
        <f>D11</f>
        <v>0</v>
      </c>
      <c r="G25" s="207"/>
      <c r="H25" s="206"/>
      <c r="I25" s="206"/>
      <c r="J25" s="206"/>
      <c r="K25" s="206"/>
      <c r="L25" s="206"/>
      <c r="M25" s="207"/>
      <c r="N25" s="206">
        <f>D27</f>
        <v>0</v>
      </c>
      <c r="O25" s="207"/>
      <c r="P25" s="175" t="e">
        <f t="shared" si="0"/>
        <v>#DIV/0!</v>
      </c>
      <c r="Q25" s="151"/>
      <c r="R25" s="151"/>
      <c r="S25" s="151"/>
      <c r="T25" s="151"/>
      <c r="U25" s="151"/>
      <c r="V25" s="151"/>
      <c r="W25" s="151"/>
    </row>
    <row r="26" spans="1:23" s="139" customFormat="1" ht="13" customHeight="1">
      <c r="A26" s="143" t="s">
        <v>119</v>
      </c>
      <c r="B26" s="163">
        <f>'E Resultados'!C28</f>
        <v>0</v>
      </c>
      <c r="C26" s="165"/>
      <c r="D26" s="151"/>
      <c r="E26" s="152">
        <v>25</v>
      </c>
      <c r="F26" s="206">
        <f>D11</f>
        <v>0</v>
      </c>
      <c r="G26" s="207"/>
      <c r="H26" s="206">
        <f>T3</f>
        <v>0</v>
      </c>
      <c r="I26" s="206"/>
      <c r="J26" s="206"/>
      <c r="K26" s="206"/>
      <c r="L26" s="206"/>
      <c r="M26" s="207"/>
      <c r="N26" s="206">
        <f>D27</f>
        <v>0</v>
      </c>
      <c r="O26" s="207"/>
      <c r="P26" s="175" t="e">
        <f t="shared" si="0"/>
        <v>#DIV/0!</v>
      </c>
      <c r="Q26" s="166"/>
      <c r="R26" s="166"/>
      <c r="S26" s="166"/>
      <c r="T26" s="166"/>
      <c r="U26" s="166"/>
      <c r="V26" s="166"/>
      <c r="W26" s="166"/>
    </row>
    <row r="27" spans="1:23" ht="13" customHeight="1">
      <c r="A27" s="144" t="s">
        <v>109</v>
      </c>
      <c r="B27" s="173">
        <f>'E Resultados'!C33</f>
        <v>0</v>
      </c>
      <c r="C27" s="164"/>
      <c r="D27" s="153">
        <f>(B18+B19+B20+B22+B23+B26+B27)/30</f>
        <v>0</v>
      </c>
      <c r="E27" s="152">
        <v>26</v>
      </c>
      <c r="F27" s="206">
        <f>D11</f>
        <v>0</v>
      </c>
      <c r="G27" s="207"/>
      <c r="H27" s="206"/>
      <c r="I27" s="206"/>
      <c r="J27" s="206"/>
      <c r="K27" s="206"/>
      <c r="L27" s="206"/>
      <c r="M27" s="207"/>
      <c r="N27" s="206">
        <f>D27</f>
        <v>0</v>
      </c>
      <c r="O27" s="207"/>
      <c r="P27" s="175" t="e">
        <f t="shared" si="0"/>
        <v>#DIV/0!</v>
      </c>
    </row>
    <row r="28" spans="1:23" ht="13" customHeight="1">
      <c r="E28" s="152">
        <v>27</v>
      </c>
      <c r="F28" s="206">
        <f>D11</f>
        <v>0</v>
      </c>
      <c r="G28" s="207"/>
      <c r="H28" s="206"/>
      <c r="I28" s="206"/>
      <c r="J28" s="206"/>
      <c r="K28" s="206"/>
      <c r="L28" s="206"/>
      <c r="M28" s="207"/>
      <c r="N28" s="206">
        <f>D27</f>
        <v>0</v>
      </c>
      <c r="O28" s="207"/>
      <c r="P28" s="175" t="e">
        <f t="shared" si="0"/>
        <v>#DIV/0!</v>
      </c>
    </row>
    <row r="29" spans="1:23" ht="13" customHeight="1">
      <c r="A29" s="217" t="s">
        <v>128</v>
      </c>
      <c r="B29" s="217"/>
      <c r="C29" s="167" t="e">
        <f>C8+C11+B12-C14-SUM(B16:B27)</f>
        <v>#DIV/0!</v>
      </c>
      <c r="E29" s="152">
        <v>28</v>
      </c>
      <c r="F29" s="206">
        <f>D11</f>
        <v>0</v>
      </c>
      <c r="G29" s="207"/>
      <c r="H29" s="206"/>
      <c r="I29" s="206"/>
      <c r="J29" s="206"/>
      <c r="K29" s="206"/>
      <c r="L29" s="206"/>
      <c r="M29" s="207"/>
      <c r="N29" s="206">
        <f>D27</f>
        <v>0</v>
      </c>
      <c r="O29" s="207"/>
      <c r="P29" s="175" t="e">
        <f t="shared" si="0"/>
        <v>#DIV/0!</v>
      </c>
    </row>
    <row r="30" spans="1:23" ht="13" customHeight="1">
      <c r="C30" s="168"/>
      <c r="E30" s="152">
        <v>29</v>
      </c>
      <c r="F30" s="206">
        <f>D11</f>
        <v>0</v>
      </c>
      <c r="G30" s="207"/>
      <c r="H30" s="206"/>
      <c r="I30" s="206"/>
      <c r="J30" s="206"/>
      <c r="K30" s="206"/>
      <c r="L30" s="206"/>
      <c r="M30" s="207"/>
      <c r="N30" s="206">
        <f>D27</f>
        <v>0</v>
      </c>
      <c r="O30" s="207"/>
      <c r="P30" s="175" t="e">
        <f t="shared" si="0"/>
        <v>#DIV/0!</v>
      </c>
    </row>
    <row r="31" spans="1:23" ht="13" customHeight="1">
      <c r="B31" s="182"/>
      <c r="C31" s="182"/>
      <c r="D31" s="182"/>
      <c r="E31" s="152">
        <v>30</v>
      </c>
      <c r="F31" s="206">
        <f>D11</f>
        <v>0</v>
      </c>
      <c r="G31" s="207"/>
      <c r="H31" s="206"/>
      <c r="I31" s="206"/>
      <c r="J31" s="206"/>
      <c r="K31" s="206"/>
      <c r="L31" s="206"/>
      <c r="M31" s="207"/>
      <c r="N31" s="206">
        <f>D27</f>
        <v>0</v>
      </c>
      <c r="O31" s="206" t="e">
        <f>D14</f>
        <v>#DIV/0!</v>
      </c>
      <c r="P31" s="175" t="e">
        <f t="shared" si="0"/>
        <v>#DIV/0!</v>
      </c>
    </row>
    <row r="32" spans="1:23" ht="13" customHeight="1">
      <c r="B32" s="182"/>
      <c r="C32" s="182"/>
      <c r="D32" s="182"/>
      <c r="E32" s="152">
        <v>31</v>
      </c>
      <c r="F32" s="206">
        <f>D11</f>
        <v>0</v>
      </c>
      <c r="G32" s="207"/>
      <c r="H32" s="206"/>
      <c r="I32" s="206"/>
      <c r="J32" s="206"/>
      <c r="K32" s="206"/>
      <c r="L32" s="206"/>
      <c r="M32" s="207"/>
      <c r="N32" s="206">
        <f>D27</f>
        <v>0</v>
      </c>
      <c r="O32" s="207"/>
      <c r="P32" s="175" t="e">
        <f t="shared" si="0"/>
        <v>#DIV/0!</v>
      </c>
    </row>
    <row r="33" spans="2:16" ht="13" customHeight="1">
      <c r="B33" s="182"/>
      <c r="C33" s="182"/>
      <c r="D33" s="182"/>
      <c r="E33" s="152">
        <v>32</v>
      </c>
      <c r="F33" s="206">
        <f>D11</f>
        <v>0</v>
      </c>
      <c r="G33" s="207"/>
      <c r="H33" s="206"/>
      <c r="I33" s="206"/>
      <c r="J33" s="206"/>
      <c r="K33" s="206"/>
      <c r="L33" s="206"/>
      <c r="M33" s="207"/>
      <c r="N33" s="206">
        <f>D27</f>
        <v>0</v>
      </c>
      <c r="O33" s="207"/>
      <c r="P33" s="175" t="e">
        <f t="shared" si="0"/>
        <v>#DIV/0!</v>
      </c>
    </row>
    <row r="34" spans="2:16" ht="13" customHeight="1">
      <c r="B34" s="182"/>
      <c r="C34" s="182"/>
      <c r="D34" s="182"/>
      <c r="E34" s="152">
        <v>33</v>
      </c>
      <c r="F34" s="206">
        <f>D11</f>
        <v>0</v>
      </c>
      <c r="G34" s="207"/>
      <c r="H34" s="206"/>
      <c r="I34" s="206"/>
      <c r="J34" s="206"/>
      <c r="K34" s="206"/>
      <c r="L34" s="206"/>
      <c r="M34" s="207"/>
      <c r="N34" s="206">
        <f>D27</f>
        <v>0</v>
      </c>
      <c r="O34" s="207"/>
      <c r="P34" s="175" t="e">
        <f t="shared" si="0"/>
        <v>#DIV/0!</v>
      </c>
    </row>
    <row r="35" spans="2:16" ht="13" customHeight="1">
      <c r="B35" s="182"/>
      <c r="C35" s="182"/>
      <c r="D35" s="182"/>
      <c r="E35" s="152">
        <v>34</v>
      </c>
      <c r="F35" s="206">
        <f>D11</f>
        <v>0</v>
      </c>
      <c r="G35" s="207"/>
      <c r="H35" s="206"/>
      <c r="I35" s="206"/>
      <c r="J35" s="206"/>
      <c r="K35" s="206"/>
      <c r="L35" s="206"/>
      <c r="M35" s="207"/>
      <c r="N35" s="206">
        <f>D27</f>
        <v>0</v>
      </c>
      <c r="O35" s="207"/>
      <c r="P35" s="175" t="e">
        <f t="shared" si="0"/>
        <v>#DIV/0!</v>
      </c>
    </row>
    <row r="36" spans="2:16" ht="13" customHeight="1">
      <c r="B36" s="182"/>
      <c r="C36" s="182"/>
      <c r="D36" s="182"/>
      <c r="E36" s="152">
        <v>35</v>
      </c>
      <c r="F36" s="206">
        <f>D11</f>
        <v>0</v>
      </c>
      <c r="G36" s="207"/>
      <c r="H36" s="206"/>
      <c r="I36" s="206"/>
      <c r="J36" s="206"/>
      <c r="K36" s="206"/>
      <c r="L36" s="206"/>
      <c r="M36" s="206">
        <f>D17</f>
        <v>0</v>
      </c>
      <c r="N36" s="206">
        <f>D27</f>
        <v>0</v>
      </c>
      <c r="O36" s="207"/>
      <c r="P36" s="175" t="e">
        <f t="shared" si="0"/>
        <v>#DIV/0!</v>
      </c>
    </row>
    <row r="37" spans="2:16" ht="13" customHeight="1">
      <c r="B37" s="182"/>
      <c r="C37" s="182"/>
      <c r="D37" s="182"/>
      <c r="E37" s="152">
        <v>36</v>
      </c>
      <c r="F37" s="206">
        <f>D11</f>
        <v>0</v>
      </c>
      <c r="G37" s="207"/>
      <c r="H37" s="206"/>
      <c r="I37" s="206"/>
      <c r="J37" s="206"/>
      <c r="K37" s="206"/>
      <c r="L37" s="206"/>
      <c r="M37" s="207"/>
      <c r="N37" s="206">
        <f>D27</f>
        <v>0</v>
      </c>
      <c r="O37" s="207"/>
      <c r="P37" s="175" t="e">
        <f t="shared" si="0"/>
        <v>#DIV/0!</v>
      </c>
    </row>
    <row r="38" spans="2:16" ht="13" customHeight="1">
      <c r="B38" s="182"/>
      <c r="C38" s="182"/>
      <c r="D38" s="182"/>
      <c r="E38" s="152">
        <v>37</v>
      </c>
      <c r="F38" s="206">
        <f>D11</f>
        <v>0</v>
      </c>
      <c r="G38" s="207"/>
      <c r="H38" s="206"/>
      <c r="I38" s="206"/>
      <c r="J38" s="206"/>
      <c r="K38" s="206"/>
      <c r="L38" s="206"/>
      <c r="M38" s="207"/>
      <c r="N38" s="206">
        <f>D27</f>
        <v>0</v>
      </c>
      <c r="O38" s="207"/>
      <c r="P38" s="175" t="e">
        <f t="shared" si="0"/>
        <v>#DIV/0!</v>
      </c>
    </row>
    <row r="39" spans="2:16" ht="13" customHeight="1">
      <c r="B39" s="182"/>
      <c r="C39" s="182"/>
      <c r="D39" s="182"/>
      <c r="E39" s="152">
        <v>38</v>
      </c>
      <c r="F39" s="206">
        <f>D11</f>
        <v>0</v>
      </c>
      <c r="G39" s="207"/>
      <c r="H39" s="206"/>
      <c r="I39" s="206"/>
      <c r="J39" s="206"/>
      <c r="K39" s="206"/>
      <c r="L39" s="206"/>
      <c r="M39" s="207"/>
      <c r="N39" s="206">
        <f>D27</f>
        <v>0</v>
      </c>
      <c r="O39" s="206" t="e">
        <f>D14</f>
        <v>#DIV/0!</v>
      </c>
      <c r="P39" s="175" t="e">
        <f t="shared" si="0"/>
        <v>#DIV/0!</v>
      </c>
    </row>
    <row r="40" spans="2:16" ht="13" customHeight="1">
      <c r="B40" s="182"/>
      <c r="C40" s="182"/>
      <c r="D40" s="183"/>
      <c r="E40" s="152">
        <v>39</v>
      </c>
      <c r="F40" s="206">
        <f>D11</f>
        <v>0</v>
      </c>
      <c r="G40" s="207"/>
      <c r="H40" s="206"/>
      <c r="I40" s="206"/>
      <c r="J40" s="206"/>
      <c r="K40" s="206"/>
      <c r="L40" s="206"/>
      <c r="M40" s="207"/>
      <c r="N40" s="206">
        <f>D27</f>
        <v>0</v>
      </c>
      <c r="O40" s="207"/>
      <c r="P40" s="175" t="e">
        <f t="shared" si="0"/>
        <v>#DIV/0!</v>
      </c>
    </row>
    <row r="41" spans="2:16" ht="13" customHeight="1">
      <c r="B41" s="182"/>
      <c r="C41" s="182"/>
      <c r="D41" s="183"/>
      <c r="E41" s="152">
        <v>40</v>
      </c>
      <c r="F41" s="206">
        <f>D11</f>
        <v>0</v>
      </c>
      <c r="G41" s="207"/>
      <c r="H41" s="206">
        <f>T3</f>
        <v>0</v>
      </c>
      <c r="I41" s="206"/>
      <c r="J41" s="206"/>
      <c r="K41" s="206"/>
      <c r="L41" s="206"/>
      <c r="M41" s="207"/>
      <c r="N41" s="206">
        <f>D27</f>
        <v>0</v>
      </c>
      <c r="O41" s="207"/>
      <c r="P41" s="175" t="e">
        <f t="shared" si="0"/>
        <v>#DIV/0!</v>
      </c>
    </row>
    <row r="42" spans="2:16" ht="13" customHeight="1">
      <c r="B42" s="182"/>
      <c r="C42" s="182"/>
      <c r="D42" s="183"/>
      <c r="E42" s="152">
        <v>41</v>
      </c>
      <c r="F42" s="206">
        <f>D11</f>
        <v>0</v>
      </c>
      <c r="G42" s="207"/>
      <c r="H42" s="206"/>
      <c r="I42" s="206"/>
      <c r="J42" s="206"/>
      <c r="K42" s="206"/>
      <c r="L42" s="206"/>
      <c r="M42" s="207"/>
      <c r="N42" s="206">
        <f>D27</f>
        <v>0</v>
      </c>
      <c r="O42" s="207"/>
      <c r="P42" s="175" t="e">
        <f t="shared" si="0"/>
        <v>#DIV/0!</v>
      </c>
    </row>
    <row r="43" spans="2:16" ht="13" customHeight="1">
      <c r="B43" s="182"/>
      <c r="C43" s="182"/>
      <c r="D43" s="182"/>
      <c r="E43" s="152">
        <v>42</v>
      </c>
      <c r="F43" s="206">
        <f>D11</f>
        <v>0</v>
      </c>
      <c r="G43" s="207"/>
      <c r="H43" s="206"/>
      <c r="I43" s="206"/>
      <c r="J43" s="206"/>
      <c r="K43" s="206"/>
      <c r="L43" s="206"/>
      <c r="M43" s="207"/>
      <c r="N43" s="206">
        <f>D27</f>
        <v>0</v>
      </c>
      <c r="O43" s="207"/>
      <c r="P43" s="175" t="e">
        <f t="shared" si="0"/>
        <v>#DIV/0!</v>
      </c>
    </row>
    <row r="44" spans="2:16" ht="13" customHeight="1">
      <c r="B44" s="182"/>
      <c r="C44" s="182"/>
      <c r="D44" s="183"/>
      <c r="E44" s="152">
        <v>43</v>
      </c>
      <c r="F44" s="206">
        <f>D11</f>
        <v>0</v>
      </c>
      <c r="G44" s="207"/>
      <c r="H44" s="206"/>
      <c r="I44" s="206"/>
      <c r="J44" s="206"/>
      <c r="K44" s="206"/>
      <c r="L44" s="206"/>
      <c r="M44" s="207"/>
      <c r="N44" s="206">
        <f>D27</f>
        <v>0</v>
      </c>
      <c r="O44" s="207"/>
      <c r="P44" s="175" t="e">
        <f t="shared" si="0"/>
        <v>#DIV/0!</v>
      </c>
    </row>
    <row r="45" spans="2:16" ht="13" customHeight="1">
      <c r="B45" s="182"/>
      <c r="C45" s="182"/>
      <c r="D45" s="182"/>
      <c r="E45" s="152">
        <v>44</v>
      </c>
      <c r="F45" s="206">
        <f>D11</f>
        <v>0</v>
      </c>
      <c r="G45" s="207"/>
      <c r="H45" s="206"/>
      <c r="I45" s="206"/>
      <c r="J45" s="206"/>
      <c r="K45" s="206"/>
      <c r="L45" s="206"/>
      <c r="M45" s="207"/>
      <c r="N45" s="206">
        <f>D27</f>
        <v>0</v>
      </c>
      <c r="O45" s="207"/>
      <c r="P45" s="175" t="e">
        <f t="shared" si="0"/>
        <v>#DIV/0!</v>
      </c>
    </row>
    <row r="46" spans="2:16" ht="13" customHeight="1">
      <c r="B46" s="182"/>
      <c r="C46" s="182"/>
      <c r="D46" s="182"/>
      <c r="E46" s="152">
        <v>45</v>
      </c>
      <c r="F46" s="206">
        <f>D11</f>
        <v>0</v>
      </c>
      <c r="G46" s="206">
        <f>D6</f>
        <v>0</v>
      </c>
      <c r="H46" s="206"/>
      <c r="I46" s="206"/>
      <c r="J46" s="206"/>
      <c r="K46" s="206"/>
      <c r="L46" s="206"/>
      <c r="M46" s="207"/>
      <c r="N46" s="206">
        <f>D27</f>
        <v>0</v>
      </c>
      <c r="O46" s="206" t="e">
        <f>D14</f>
        <v>#DIV/0!</v>
      </c>
      <c r="P46" s="175" t="e">
        <f t="shared" si="0"/>
        <v>#DIV/0!</v>
      </c>
    </row>
    <row r="47" spans="2:16" ht="13" customHeight="1">
      <c r="B47" s="182"/>
      <c r="C47" s="182"/>
      <c r="D47" s="182"/>
      <c r="E47" s="152">
        <v>46</v>
      </c>
      <c r="F47" s="206">
        <f>D11</f>
        <v>0</v>
      </c>
      <c r="G47" s="207"/>
      <c r="H47" s="206"/>
      <c r="I47" s="206"/>
      <c r="J47" s="206"/>
      <c r="K47" s="206"/>
      <c r="L47" s="206"/>
      <c r="M47" s="207"/>
      <c r="N47" s="206">
        <f>D27</f>
        <v>0</v>
      </c>
      <c r="O47" s="207"/>
      <c r="P47" s="175" t="e">
        <f t="shared" si="0"/>
        <v>#DIV/0!</v>
      </c>
    </row>
    <row r="48" spans="2:16" ht="13" customHeight="1">
      <c r="B48" s="182"/>
      <c r="C48" s="182"/>
      <c r="D48" s="182"/>
      <c r="E48" s="152">
        <v>47</v>
      </c>
      <c r="F48" s="206">
        <f>D11</f>
        <v>0</v>
      </c>
      <c r="G48" s="207"/>
      <c r="H48" s="206"/>
      <c r="I48" s="206"/>
      <c r="J48" s="206"/>
      <c r="K48" s="206"/>
      <c r="L48" s="206"/>
      <c r="M48" s="207"/>
      <c r="N48" s="206">
        <f>D27</f>
        <v>0</v>
      </c>
      <c r="O48" s="207"/>
      <c r="P48" s="175" t="e">
        <f t="shared" si="0"/>
        <v>#DIV/0!</v>
      </c>
    </row>
    <row r="49" spans="2:16" ht="13" customHeight="1">
      <c r="B49" s="182"/>
      <c r="C49" s="182"/>
      <c r="D49" s="182"/>
      <c r="E49" s="152">
        <v>48</v>
      </c>
      <c r="F49" s="206">
        <f>D11</f>
        <v>0</v>
      </c>
      <c r="G49" s="207"/>
      <c r="H49" s="206"/>
      <c r="I49" s="206"/>
      <c r="J49" s="206"/>
      <c r="K49" s="206"/>
      <c r="L49" s="206"/>
      <c r="M49" s="207"/>
      <c r="N49" s="206">
        <f>D27</f>
        <v>0</v>
      </c>
      <c r="O49" s="207"/>
      <c r="P49" s="175" t="e">
        <f t="shared" si="0"/>
        <v>#DIV/0!</v>
      </c>
    </row>
    <row r="50" spans="2:16" ht="13" customHeight="1">
      <c r="B50" s="182"/>
      <c r="C50" s="182"/>
      <c r="D50" s="182"/>
      <c r="E50" s="152">
        <v>49</v>
      </c>
      <c r="F50" s="206">
        <f>D11</f>
        <v>0</v>
      </c>
      <c r="G50" s="207"/>
      <c r="H50" s="206"/>
      <c r="I50" s="206"/>
      <c r="J50" s="206"/>
      <c r="K50" s="206"/>
      <c r="L50" s="206"/>
      <c r="M50" s="207"/>
      <c r="N50" s="206">
        <f>D27</f>
        <v>0</v>
      </c>
      <c r="O50" s="207"/>
      <c r="P50" s="175" t="e">
        <f t="shared" si="0"/>
        <v>#DIV/0!</v>
      </c>
    </row>
    <row r="51" spans="2:16" ht="13" customHeight="1">
      <c r="B51" s="182"/>
      <c r="C51" s="182"/>
      <c r="D51" s="182"/>
      <c r="E51" s="152">
        <v>50</v>
      </c>
      <c r="F51" s="206">
        <f>D11</f>
        <v>0</v>
      </c>
      <c r="G51" s="207"/>
      <c r="H51" s="206"/>
      <c r="I51" s="206"/>
      <c r="J51" s="206"/>
      <c r="K51" s="206"/>
      <c r="L51" s="206"/>
      <c r="M51" s="207"/>
      <c r="N51" s="206">
        <f>D27</f>
        <v>0</v>
      </c>
      <c r="O51" s="207"/>
      <c r="P51" s="175" t="e">
        <f t="shared" si="0"/>
        <v>#DIV/0!</v>
      </c>
    </row>
    <row r="52" spans="2:16" ht="13" customHeight="1">
      <c r="B52" s="182"/>
      <c r="C52" s="182"/>
      <c r="D52" s="182"/>
      <c r="E52" s="152">
        <v>51</v>
      </c>
      <c r="F52" s="206">
        <f>D11</f>
        <v>0</v>
      </c>
      <c r="G52" s="207"/>
      <c r="H52" s="206"/>
      <c r="I52" s="206"/>
      <c r="J52" s="206"/>
      <c r="K52" s="206"/>
      <c r="L52" s="206"/>
      <c r="M52" s="207"/>
      <c r="N52" s="206">
        <f>D27</f>
        <v>0</v>
      </c>
      <c r="O52" s="207"/>
      <c r="P52" s="175" t="e">
        <f t="shared" si="0"/>
        <v>#DIV/0!</v>
      </c>
    </row>
    <row r="53" spans="2:16" ht="13" customHeight="1">
      <c r="B53" s="182"/>
      <c r="C53" s="182"/>
      <c r="D53" s="182"/>
      <c r="E53" s="152">
        <v>52</v>
      </c>
      <c r="F53" s="206">
        <f>D11</f>
        <v>0</v>
      </c>
      <c r="G53" s="207"/>
      <c r="H53" s="206"/>
      <c r="I53" s="206"/>
      <c r="J53" s="206"/>
      <c r="K53" s="206"/>
      <c r="L53" s="206"/>
      <c r="M53" s="207"/>
      <c r="N53" s="206">
        <f>D27</f>
        <v>0</v>
      </c>
      <c r="O53" s="206" t="e">
        <f>D14</f>
        <v>#DIV/0!</v>
      </c>
      <c r="P53" s="175" t="e">
        <f t="shared" si="0"/>
        <v>#DIV/0!</v>
      </c>
    </row>
    <row r="54" spans="2:16" ht="13" customHeight="1">
      <c r="B54" s="182"/>
      <c r="C54" s="182"/>
      <c r="D54" s="182"/>
      <c r="E54" s="152">
        <v>53</v>
      </c>
      <c r="F54" s="206">
        <f>D11</f>
        <v>0</v>
      </c>
      <c r="G54" s="207"/>
      <c r="H54" s="206"/>
      <c r="I54" s="206"/>
      <c r="J54" s="206"/>
      <c r="K54" s="206"/>
      <c r="L54" s="206"/>
      <c r="M54" s="207"/>
      <c r="N54" s="206">
        <f>D27</f>
        <v>0</v>
      </c>
      <c r="O54" s="207"/>
      <c r="P54" s="175" t="e">
        <f t="shared" si="0"/>
        <v>#DIV/0!</v>
      </c>
    </row>
    <row r="55" spans="2:16" ht="13" customHeight="1">
      <c r="B55" s="182"/>
      <c r="C55" s="182"/>
      <c r="D55" s="182"/>
      <c r="E55" s="152">
        <v>54</v>
      </c>
      <c r="F55" s="206">
        <f>D11</f>
        <v>0</v>
      </c>
      <c r="G55" s="207"/>
      <c r="H55" s="206"/>
      <c r="I55" s="206"/>
      <c r="J55" s="206"/>
      <c r="K55" s="206"/>
      <c r="L55" s="206"/>
      <c r="M55" s="207"/>
      <c r="N55" s="206">
        <f>D27</f>
        <v>0</v>
      </c>
      <c r="O55" s="207"/>
      <c r="P55" s="175" t="e">
        <f t="shared" si="0"/>
        <v>#DIV/0!</v>
      </c>
    </row>
    <row r="56" spans="2:16" ht="13" customHeight="1">
      <c r="B56" s="182"/>
      <c r="C56" s="182"/>
      <c r="D56" s="182"/>
      <c r="E56" s="152">
        <v>55</v>
      </c>
      <c r="F56" s="206">
        <f>D11</f>
        <v>0</v>
      </c>
      <c r="G56" s="207"/>
      <c r="H56" s="206">
        <f>T3</f>
        <v>0</v>
      </c>
      <c r="I56" s="206">
        <f>T4</f>
        <v>0</v>
      </c>
      <c r="J56" s="206"/>
      <c r="K56" s="206"/>
      <c r="L56" s="206"/>
      <c r="M56" s="207"/>
      <c r="N56" s="206">
        <f>D27</f>
        <v>0</v>
      </c>
      <c r="O56" s="207"/>
      <c r="P56" s="175" t="e">
        <f t="shared" si="0"/>
        <v>#DIV/0!</v>
      </c>
    </row>
    <row r="57" spans="2:16" ht="13" customHeight="1">
      <c r="E57" s="152">
        <v>56</v>
      </c>
      <c r="F57" s="206">
        <f>D11</f>
        <v>0</v>
      </c>
      <c r="G57" s="207"/>
      <c r="H57" s="206"/>
      <c r="I57" s="206"/>
      <c r="J57" s="206"/>
      <c r="K57" s="206"/>
      <c r="L57" s="206"/>
      <c r="M57" s="207"/>
      <c r="N57" s="206">
        <f>D27</f>
        <v>0</v>
      </c>
      <c r="O57" s="207"/>
      <c r="P57" s="175" t="e">
        <f t="shared" si="0"/>
        <v>#DIV/0!</v>
      </c>
    </row>
    <row r="58" spans="2:16" ht="13" customHeight="1">
      <c r="E58" s="152">
        <v>57</v>
      </c>
      <c r="F58" s="206">
        <f>D11</f>
        <v>0</v>
      </c>
      <c r="G58" s="207"/>
      <c r="H58" s="206"/>
      <c r="I58" s="206"/>
      <c r="J58" s="206"/>
      <c r="K58" s="206"/>
      <c r="L58" s="206"/>
      <c r="M58" s="207"/>
      <c r="N58" s="206">
        <f>D27</f>
        <v>0</v>
      </c>
      <c r="O58" s="207"/>
      <c r="P58" s="175" t="e">
        <f t="shared" si="0"/>
        <v>#DIV/0!</v>
      </c>
    </row>
    <row r="59" spans="2:16" ht="13" customHeight="1">
      <c r="E59" s="152">
        <v>58</v>
      </c>
      <c r="F59" s="206">
        <f>D11</f>
        <v>0</v>
      </c>
      <c r="G59" s="207"/>
      <c r="H59" s="206"/>
      <c r="I59" s="206"/>
      <c r="J59" s="206"/>
      <c r="K59" s="206"/>
      <c r="L59" s="206"/>
      <c r="M59" s="207"/>
      <c r="N59" s="206">
        <f>D27</f>
        <v>0</v>
      </c>
      <c r="O59" s="207"/>
      <c r="P59" s="175" t="e">
        <f t="shared" si="0"/>
        <v>#DIV/0!</v>
      </c>
    </row>
    <row r="60" spans="2:16" ht="13" customHeight="1">
      <c r="E60" s="152">
        <v>59</v>
      </c>
      <c r="F60" s="206">
        <f>D11</f>
        <v>0</v>
      </c>
      <c r="G60" s="207"/>
      <c r="H60" s="206"/>
      <c r="I60" s="206"/>
      <c r="J60" s="206"/>
      <c r="K60" s="206"/>
      <c r="L60" s="206"/>
      <c r="M60" s="207"/>
      <c r="N60" s="206">
        <f>D27</f>
        <v>0</v>
      </c>
      <c r="O60" s="207"/>
      <c r="P60" s="175" t="e">
        <f t="shared" si="0"/>
        <v>#DIV/0!</v>
      </c>
    </row>
    <row r="61" spans="2:16" ht="13" customHeight="1">
      <c r="E61" s="152">
        <v>60</v>
      </c>
      <c r="F61" s="206">
        <f>D11</f>
        <v>0</v>
      </c>
      <c r="G61" s="206">
        <f>D6</f>
        <v>0</v>
      </c>
      <c r="H61" s="206"/>
      <c r="I61" s="206"/>
      <c r="J61" s="206"/>
      <c r="K61" s="206"/>
      <c r="L61" s="206"/>
      <c r="M61" s="207"/>
      <c r="N61" s="206">
        <f>D27</f>
        <v>0</v>
      </c>
      <c r="O61" s="206" t="e">
        <f>D14</f>
        <v>#DIV/0!</v>
      </c>
      <c r="P61" s="175" t="e">
        <f t="shared" si="0"/>
        <v>#DIV/0!</v>
      </c>
    </row>
    <row r="62" spans="2:16" ht="13" customHeight="1">
      <c r="E62" s="152">
        <v>61</v>
      </c>
      <c r="F62" s="206">
        <f>D11</f>
        <v>0</v>
      </c>
      <c r="G62" s="207"/>
      <c r="H62" s="206"/>
      <c r="I62" s="206"/>
      <c r="J62" s="206"/>
      <c r="K62" s="206"/>
      <c r="L62" s="206"/>
      <c r="M62" s="207"/>
      <c r="N62" s="206">
        <f>D27</f>
        <v>0</v>
      </c>
      <c r="O62" s="207"/>
      <c r="P62" s="175" t="e">
        <f t="shared" si="0"/>
        <v>#DIV/0!</v>
      </c>
    </row>
    <row r="63" spans="2:16" ht="13" customHeight="1">
      <c r="E63" s="152">
        <v>62</v>
      </c>
      <c r="F63" s="206">
        <f>D11</f>
        <v>0</v>
      </c>
      <c r="G63" s="207"/>
      <c r="H63" s="206"/>
      <c r="I63" s="206"/>
      <c r="J63" s="206"/>
      <c r="K63" s="206"/>
      <c r="L63" s="206"/>
      <c r="M63" s="207"/>
      <c r="N63" s="206">
        <f>D27</f>
        <v>0</v>
      </c>
      <c r="O63" s="207"/>
      <c r="P63" s="175" t="e">
        <f t="shared" si="0"/>
        <v>#DIV/0!</v>
      </c>
    </row>
    <row r="64" spans="2:16" ht="13" customHeight="1">
      <c r="E64" s="152">
        <v>63</v>
      </c>
      <c r="F64" s="206">
        <f>D11</f>
        <v>0</v>
      </c>
      <c r="G64" s="207"/>
      <c r="H64" s="206"/>
      <c r="I64" s="206"/>
      <c r="J64" s="206"/>
      <c r="K64" s="206"/>
      <c r="L64" s="206"/>
      <c r="M64" s="207"/>
      <c r="N64" s="206">
        <f>D27</f>
        <v>0</v>
      </c>
      <c r="O64" s="207"/>
      <c r="P64" s="175" t="e">
        <f t="shared" si="0"/>
        <v>#DIV/0!</v>
      </c>
    </row>
    <row r="65" spans="5:16" ht="13" customHeight="1">
      <c r="E65" s="152">
        <v>64</v>
      </c>
      <c r="F65" s="206">
        <f>D11</f>
        <v>0</v>
      </c>
      <c r="G65" s="207"/>
      <c r="H65" s="206"/>
      <c r="I65" s="206"/>
      <c r="J65" s="206"/>
      <c r="K65" s="206"/>
      <c r="L65" s="206"/>
      <c r="M65" s="207"/>
      <c r="N65" s="206">
        <f>D27</f>
        <v>0</v>
      </c>
      <c r="O65" s="207"/>
      <c r="P65" s="175" t="e">
        <f t="shared" si="0"/>
        <v>#DIV/0!</v>
      </c>
    </row>
    <row r="66" spans="5:16" ht="13" customHeight="1">
      <c r="E66" s="152">
        <v>65</v>
      </c>
      <c r="F66" s="206">
        <f>D11</f>
        <v>0</v>
      </c>
      <c r="G66" s="207"/>
      <c r="H66" s="206"/>
      <c r="I66" s="206"/>
      <c r="J66" s="206"/>
      <c r="K66" s="206"/>
      <c r="L66" s="206"/>
      <c r="M66" s="206">
        <f>D17</f>
        <v>0</v>
      </c>
      <c r="N66" s="206">
        <f>D27</f>
        <v>0</v>
      </c>
      <c r="O66" s="207"/>
      <c r="P66" s="175" t="e">
        <f t="shared" si="0"/>
        <v>#DIV/0!</v>
      </c>
    </row>
    <row r="67" spans="5:16" ht="13" customHeight="1">
      <c r="E67" s="152">
        <v>66</v>
      </c>
      <c r="F67" s="206">
        <f>D11</f>
        <v>0</v>
      </c>
      <c r="G67" s="207"/>
      <c r="H67" s="206"/>
      <c r="I67" s="206"/>
      <c r="J67" s="206"/>
      <c r="K67" s="206"/>
      <c r="L67" s="206"/>
      <c r="M67" s="207"/>
      <c r="N67" s="206">
        <f>D27</f>
        <v>0</v>
      </c>
      <c r="O67" s="207"/>
      <c r="P67" s="175" t="e">
        <f t="shared" ref="P67:P130" si="1">P66+(F67+G67+H67+I67+J67+K67+L67)-(M67+N67+O67)</f>
        <v>#DIV/0!</v>
      </c>
    </row>
    <row r="68" spans="5:16" ht="13" customHeight="1">
      <c r="E68" s="152">
        <v>67</v>
      </c>
      <c r="F68" s="206">
        <f>D11</f>
        <v>0</v>
      </c>
      <c r="G68" s="207"/>
      <c r="H68" s="206"/>
      <c r="I68" s="206"/>
      <c r="J68" s="206"/>
      <c r="K68" s="206"/>
      <c r="L68" s="206"/>
      <c r="M68" s="207"/>
      <c r="N68" s="206">
        <f>D27</f>
        <v>0</v>
      </c>
      <c r="O68" s="207"/>
      <c r="P68" s="175" t="e">
        <f t="shared" si="1"/>
        <v>#DIV/0!</v>
      </c>
    </row>
    <row r="69" spans="5:16" ht="13" customHeight="1">
      <c r="E69" s="152">
        <v>68</v>
      </c>
      <c r="F69" s="206">
        <f>D11</f>
        <v>0</v>
      </c>
      <c r="G69" s="207"/>
      <c r="H69" s="206"/>
      <c r="I69" s="206"/>
      <c r="J69" s="206"/>
      <c r="K69" s="206"/>
      <c r="L69" s="206"/>
      <c r="M69" s="207"/>
      <c r="N69" s="206">
        <f>D27</f>
        <v>0</v>
      </c>
      <c r="O69" s="206" t="e">
        <f>D14</f>
        <v>#DIV/0!</v>
      </c>
      <c r="P69" s="175" t="e">
        <f t="shared" si="1"/>
        <v>#DIV/0!</v>
      </c>
    </row>
    <row r="70" spans="5:16" ht="13" customHeight="1">
      <c r="E70" s="152">
        <v>69</v>
      </c>
      <c r="F70" s="206">
        <f>D11</f>
        <v>0</v>
      </c>
      <c r="G70" s="207"/>
      <c r="H70" s="206"/>
      <c r="I70" s="206"/>
      <c r="J70" s="206"/>
      <c r="K70" s="206"/>
      <c r="L70" s="206"/>
      <c r="M70" s="207"/>
      <c r="N70" s="206">
        <f>D27</f>
        <v>0</v>
      </c>
      <c r="O70" s="207"/>
      <c r="P70" s="175" t="e">
        <f t="shared" si="1"/>
        <v>#DIV/0!</v>
      </c>
    </row>
    <row r="71" spans="5:16" ht="13" customHeight="1">
      <c r="E71" s="152">
        <v>70</v>
      </c>
      <c r="F71" s="206">
        <f>D11</f>
        <v>0</v>
      </c>
      <c r="G71" s="207"/>
      <c r="H71" s="206">
        <f>T3</f>
        <v>0</v>
      </c>
      <c r="I71" s="206">
        <f>T4</f>
        <v>0</v>
      </c>
      <c r="J71" s="206"/>
      <c r="K71" s="206"/>
      <c r="L71" s="206"/>
      <c r="M71" s="207"/>
      <c r="N71" s="206">
        <f>D27</f>
        <v>0</v>
      </c>
      <c r="O71" s="207"/>
      <c r="P71" s="175" t="e">
        <f t="shared" si="1"/>
        <v>#DIV/0!</v>
      </c>
    </row>
    <row r="72" spans="5:16" ht="13" customHeight="1">
      <c r="E72" s="152">
        <v>71</v>
      </c>
      <c r="F72" s="206">
        <f>D11</f>
        <v>0</v>
      </c>
      <c r="G72" s="207"/>
      <c r="H72" s="206"/>
      <c r="I72" s="206"/>
      <c r="J72" s="206"/>
      <c r="K72" s="206"/>
      <c r="L72" s="206"/>
      <c r="M72" s="207"/>
      <c r="N72" s="206">
        <f>D27</f>
        <v>0</v>
      </c>
      <c r="O72" s="207"/>
      <c r="P72" s="175" t="e">
        <f t="shared" si="1"/>
        <v>#DIV/0!</v>
      </c>
    </row>
    <row r="73" spans="5:16" ht="13" customHeight="1">
      <c r="E73" s="152">
        <v>72</v>
      </c>
      <c r="F73" s="206">
        <f>D11</f>
        <v>0</v>
      </c>
      <c r="G73" s="207"/>
      <c r="H73" s="206"/>
      <c r="I73" s="206"/>
      <c r="J73" s="206"/>
      <c r="K73" s="206"/>
      <c r="L73" s="206"/>
      <c r="M73" s="207"/>
      <c r="N73" s="206">
        <f>D27</f>
        <v>0</v>
      </c>
      <c r="O73" s="207"/>
      <c r="P73" s="175" t="e">
        <f t="shared" si="1"/>
        <v>#DIV/0!</v>
      </c>
    </row>
    <row r="74" spans="5:16" ht="13" customHeight="1">
      <c r="E74" s="152">
        <v>73</v>
      </c>
      <c r="F74" s="206">
        <f>D11</f>
        <v>0</v>
      </c>
      <c r="G74" s="207"/>
      <c r="H74" s="206"/>
      <c r="I74" s="206"/>
      <c r="J74" s="206"/>
      <c r="K74" s="206"/>
      <c r="L74" s="206"/>
      <c r="M74" s="207"/>
      <c r="N74" s="206">
        <f>D27</f>
        <v>0</v>
      </c>
      <c r="O74" s="207"/>
      <c r="P74" s="175" t="e">
        <f t="shared" si="1"/>
        <v>#DIV/0!</v>
      </c>
    </row>
    <row r="75" spans="5:16" ht="13" customHeight="1">
      <c r="E75" s="152">
        <v>74</v>
      </c>
      <c r="F75" s="206">
        <f>D11</f>
        <v>0</v>
      </c>
      <c r="G75" s="207"/>
      <c r="H75" s="206"/>
      <c r="I75" s="206"/>
      <c r="J75" s="206"/>
      <c r="K75" s="206"/>
      <c r="L75" s="206"/>
      <c r="M75" s="207"/>
      <c r="N75" s="206">
        <f>D27</f>
        <v>0</v>
      </c>
      <c r="O75" s="207"/>
      <c r="P75" s="175" t="e">
        <f t="shared" si="1"/>
        <v>#DIV/0!</v>
      </c>
    </row>
    <row r="76" spans="5:16" ht="13" customHeight="1">
      <c r="E76" s="152">
        <v>75</v>
      </c>
      <c r="F76" s="206">
        <f>D11</f>
        <v>0</v>
      </c>
      <c r="G76" s="206">
        <f>D6</f>
        <v>0</v>
      </c>
      <c r="H76" s="206"/>
      <c r="I76" s="206"/>
      <c r="J76" s="206">
        <f>T5</f>
        <v>0</v>
      </c>
      <c r="K76" s="206"/>
      <c r="L76" s="206"/>
      <c r="M76" s="207"/>
      <c r="N76" s="206">
        <f>D27</f>
        <v>0</v>
      </c>
      <c r="O76" s="206" t="e">
        <f>D14</f>
        <v>#DIV/0!</v>
      </c>
      <c r="P76" s="175" t="e">
        <f t="shared" si="1"/>
        <v>#DIV/0!</v>
      </c>
    </row>
    <row r="77" spans="5:16" ht="13" customHeight="1">
      <c r="E77" s="152">
        <v>76</v>
      </c>
      <c r="F77" s="206">
        <f>D11</f>
        <v>0</v>
      </c>
      <c r="G77" s="207"/>
      <c r="H77" s="206"/>
      <c r="I77" s="206"/>
      <c r="J77" s="206"/>
      <c r="K77" s="206"/>
      <c r="L77" s="206"/>
      <c r="M77" s="207"/>
      <c r="N77" s="206">
        <f>D27</f>
        <v>0</v>
      </c>
      <c r="O77" s="207"/>
      <c r="P77" s="175" t="e">
        <f t="shared" si="1"/>
        <v>#DIV/0!</v>
      </c>
    </row>
    <row r="78" spans="5:16" ht="13" customHeight="1">
      <c r="E78" s="152">
        <v>77</v>
      </c>
      <c r="F78" s="206">
        <f>D11</f>
        <v>0</v>
      </c>
      <c r="G78" s="207"/>
      <c r="H78" s="206"/>
      <c r="I78" s="206"/>
      <c r="J78" s="206"/>
      <c r="K78" s="206"/>
      <c r="L78" s="206"/>
      <c r="M78" s="207"/>
      <c r="N78" s="206">
        <f>D27</f>
        <v>0</v>
      </c>
      <c r="O78" s="207"/>
      <c r="P78" s="175" t="e">
        <f t="shared" si="1"/>
        <v>#DIV/0!</v>
      </c>
    </row>
    <row r="79" spans="5:16" ht="13" customHeight="1">
      <c r="E79" s="152">
        <v>78</v>
      </c>
      <c r="F79" s="206">
        <f>D11</f>
        <v>0</v>
      </c>
      <c r="G79" s="207"/>
      <c r="H79" s="206"/>
      <c r="I79" s="206"/>
      <c r="J79" s="206"/>
      <c r="K79" s="206"/>
      <c r="L79" s="206"/>
      <c r="M79" s="207"/>
      <c r="N79" s="206">
        <f>D27</f>
        <v>0</v>
      </c>
      <c r="O79" s="207"/>
      <c r="P79" s="175" t="e">
        <f t="shared" si="1"/>
        <v>#DIV/0!</v>
      </c>
    </row>
    <row r="80" spans="5:16" ht="13" customHeight="1">
      <c r="E80" s="152">
        <v>79</v>
      </c>
      <c r="F80" s="206">
        <f>D11</f>
        <v>0</v>
      </c>
      <c r="G80" s="207"/>
      <c r="H80" s="206"/>
      <c r="I80" s="206"/>
      <c r="J80" s="206"/>
      <c r="K80" s="206"/>
      <c r="L80" s="206"/>
      <c r="M80" s="207"/>
      <c r="N80" s="206">
        <f>D27</f>
        <v>0</v>
      </c>
      <c r="O80" s="207"/>
      <c r="P80" s="175" t="e">
        <f t="shared" si="1"/>
        <v>#DIV/0!</v>
      </c>
    </row>
    <row r="81" spans="5:16" ht="13" customHeight="1">
      <c r="E81" s="152">
        <v>80</v>
      </c>
      <c r="F81" s="206">
        <f>D11</f>
        <v>0</v>
      </c>
      <c r="G81" s="207"/>
      <c r="H81" s="206"/>
      <c r="I81" s="206"/>
      <c r="J81" s="206"/>
      <c r="K81" s="206"/>
      <c r="L81" s="206"/>
      <c r="M81" s="207"/>
      <c r="N81" s="206">
        <f>D27</f>
        <v>0</v>
      </c>
      <c r="O81" s="207"/>
      <c r="P81" s="175" t="e">
        <f t="shared" si="1"/>
        <v>#DIV/0!</v>
      </c>
    </row>
    <row r="82" spans="5:16" ht="13" customHeight="1">
      <c r="E82" s="152">
        <v>81</v>
      </c>
      <c r="F82" s="206">
        <f>D11</f>
        <v>0</v>
      </c>
      <c r="G82" s="207"/>
      <c r="H82" s="206"/>
      <c r="I82" s="206"/>
      <c r="J82" s="206"/>
      <c r="K82" s="206"/>
      <c r="L82" s="206"/>
      <c r="M82" s="207"/>
      <c r="N82" s="206">
        <f>D27</f>
        <v>0</v>
      </c>
      <c r="O82" s="207"/>
      <c r="P82" s="175" t="e">
        <f t="shared" si="1"/>
        <v>#DIV/0!</v>
      </c>
    </row>
    <row r="83" spans="5:16" ht="13" customHeight="1">
      <c r="E83" s="152">
        <v>82</v>
      </c>
      <c r="F83" s="206">
        <f>D11</f>
        <v>0</v>
      </c>
      <c r="G83" s="207"/>
      <c r="H83" s="206"/>
      <c r="I83" s="206"/>
      <c r="J83" s="206"/>
      <c r="K83" s="206"/>
      <c r="L83" s="206"/>
      <c r="M83" s="207"/>
      <c r="N83" s="206">
        <f>D27</f>
        <v>0</v>
      </c>
      <c r="O83" s="206" t="e">
        <f>D14</f>
        <v>#DIV/0!</v>
      </c>
      <c r="P83" s="175" t="e">
        <f t="shared" si="1"/>
        <v>#DIV/0!</v>
      </c>
    </row>
    <row r="84" spans="5:16" ht="13" customHeight="1">
      <c r="E84" s="152">
        <v>83</v>
      </c>
      <c r="F84" s="206">
        <f>D11</f>
        <v>0</v>
      </c>
      <c r="G84" s="207"/>
      <c r="H84" s="206"/>
      <c r="I84" s="206"/>
      <c r="J84" s="206"/>
      <c r="K84" s="206"/>
      <c r="L84" s="206"/>
      <c r="M84" s="207"/>
      <c r="N84" s="206">
        <f>D27</f>
        <v>0</v>
      </c>
      <c r="O84" s="207"/>
      <c r="P84" s="175" t="e">
        <f t="shared" si="1"/>
        <v>#DIV/0!</v>
      </c>
    </row>
    <row r="85" spans="5:16" ht="13" customHeight="1">
      <c r="E85" s="152">
        <v>84</v>
      </c>
      <c r="F85" s="206">
        <f>D11</f>
        <v>0</v>
      </c>
      <c r="G85" s="207"/>
      <c r="H85" s="206"/>
      <c r="I85" s="206"/>
      <c r="J85" s="206"/>
      <c r="K85" s="206"/>
      <c r="L85" s="206"/>
      <c r="M85" s="207"/>
      <c r="N85" s="206">
        <f>D27</f>
        <v>0</v>
      </c>
      <c r="O85" s="207"/>
      <c r="P85" s="175" t="e">
        <f t="shared" si="1"/>
        <v>#DIV/0!</v>
      </c>
    </row>
    <row r="86" spans="5:16" ht="13" customHeight="1">
      <c r="E86" s="152">
        <v>85</v>
      </c>
      <c r="F86" s="206">
        <f>D11</f>
        <v>0</v>
      </c>
      <c r="G86" s="207"/>
      <c r="H86" s="206">
        <f>T3</f>
        <v>0</v>
      </c>
      <c r="I86" s="206">
        <f>T4</f>
        <v>0</v>
      </c>
      <c r="J86" s="206"/>
      <c r="K86" s="206"/>
      <c r="L86" s="206"/>
      <c r="M86" s="207"/>
      <c r="N86" s="206">
        <f>D27</f>
        <v>0</v>
      </c>
      <c r="O86" s="207"/>
      <c r="P86" s="175" t="e">
        <f t="shared" si="1"/>
        <v>#DIV/0!</v>
      </c>
    </row>
    <row r="87" spans="5:16" ht="13" customHeight="1">
      <c r="E87" s="152">
        <v>86</v>
      </c>
      <c r="F87" s="206">
        <f>D11</f>
        <v>0</v>
      </c>
      <c r="G87" s="207"/>
      <c r="H87" s="206"/>
      <c r="I87" s="206"/>
      <c r="J87" s="206"/>
      <c r="K87" s="206"/>
      <c r="L87" s="206"/>
      <c r="M87" s="207"/>
      <c r="N87" s="206">
        <f>D27</f>
        <v>0</v>
      </c>
      <c r="O87" s="207"/>
      <c r="P87" s="175" t="e">
        <f t="shared" si="1"/>
        <v>#DIV/0!</v>
      </c>
    </row>
    <row r="88" spans="5:16" ht="13" customHeight="1">
      <c r="E88" s="152">
        <v>87</v>
      </c>
      <c r="F88" s="206">
        <f>D11</f>
        <v>0</v>
      </c>
      <c r="G88" s="207"/>
      <c r="H88" s="206"/>
      <c r="I88" s="206"/>
      <c r="J88" s="206"/>
      <c r="K88" s="206"/>
      <c r="L88" s="206"/>
      <c r="M88" s="207"/>
      <c r="N88" s="206">
        <f>D27</f>
        <v>0</v>
      </c>
      <c r="O88" s="207"/>
      <c r="P88" s="175" t="e">
        <f t="shared" si="1"/>
        <v>#DIV/0!</v>
      </c>
    </row>
    <row r="89" spans="5:16" ht="13" customHeight="1">
      <c r="E89" s="152">
        <v>88</v>
      </c>
      <c r="F89" s="206">
        <f>D11</f>
        <v>0</v>
      </c>
      <c r="G89" s="207"/>
      <c r="H89" s="206"/>
      <c r="I89" s="206"/>
      <c r="J89" s="206"/>
      <c r="K89" s="206"/>
      <c r="L89" s="206"/>
      <c r="M89" s="207"/>
      <c r="N89" s="206">
        <f>D27</f>
        <v>0</v>
      </c>
      <c r="O89" s="207"/>
      <c r="P89" s="175" t="e">
        <f t="shared" si="1"/>
        <v>#DIV/0!</v>
      </c>
    </row>
    <row r="90" spans="5:16" ht="13" customHeight="1">
      <c r="E90" s="152">
        <v>89</v>
      </c>
      <c r="F90" s="206">
        <f>D11</f>
        <v>0</v>
      </c>
      <c r="G90" s="207"/>
      <c r="H90" s="206"/>
      <c r="I90" s="206"/>
      <c r="J90" s="206"/>
      <c r="K90" s="206"/>
      <c r="L90" s="206"/>
      <c r="M90" s="207"/>
      <c r="N90" s="206">
        <f>D27</f>
        <v>0</v>
      </c>
      <c r="O90" s="207"/>
      <c r="P90" s="175" t="e">
        <f t="shared" si="1"/>
        <v>#DIV/0!</v>
      </c>
    </row>
    <row r="91" spans="5:16" ht="13" customHeight="1">
      <c r="E91" s="152">
        <v>90</v>
      </c>
      <c r="F91" s="206">
        <f>D11</f>
        <v>0</v>
      </c>
      <c r="G91" s="206">
        <f>D6</f>
        <v>0</v>
      </c>
      <c r="H91" s="206"/>
      <c r="I91" s="206"/>
      <c r="J91" s="206">
        <f>T5</f>
        <v>0</v>
      </c>
      <c r="K91" s="206"/>
      <c r="L91" s="206"/>
      <c r="M91" s="207"/>
      <c r="N91" s="206">
        <f>D27</f>
        <v>0</v>
      </c>
      <c r="O91" s="206" t="e">
        <f>D14</f>
        <v>#DIV/0!</v>
      </c>
      <c r="P91" s="175" t="e">
        <f t="shared" si="1"/>
        <v>#DIV/0!</v>
      </c>
    </row>
    <row r="92" spans="5:16" ht="13" customHeight="1">
      <c r="E92" s="152">
        <v>91</v>
      </c>
      <c r="F92" s="206">
        <f>D11</f>
        <v>0</v>
      </c>
      <c r="G92" s="207"/>
      <c r="H92" s="206"/>
      <c r="I92" s="206"/>
      <c r="J92" s="206"/>
      <c r="K92" s="206"/>
      <c r="L92" s="206"/>
      <c r="M92" s="207"/>
      <c r="N92" s="206">
        <f>D27</f>
        <v>0</v>
      </c>
      <c r="O92" s="207"/>
      <c r="P92" s="175" t="e">
        <f t="shared" si="1"/>
        <v>#DIV/0!</v>
      </c>
    </row>
    <row r="93" spans="5:16" ht="13" customHeight="1">
      <c r="E93" s="152">
        <v>92</v>
      </c>
      <c r="F93" s="206">
        <f>D11</f>
        <v>0</v>
      </c>
      <c r="G93" s="207"/>
      <c r="H93" s="206"/>
      <c r="I93" s="206"/>
      <c r="J93" s="206"/>
      <c r="K93" s="206"/>
      <c r="L93" s="206"/>
      <c r="M93" s="207"/>
      <c r="N93" s="206">
        <f>D27</f>
        <v>0</v>
      </c>
      <c r="O93" s="207"/>
      <c r="P93" s="175" t="e">
        <f t="shared" si="1"/>
        <v>#DIV/0!</v>
      </c>
    </row>
    <row r="94" spans="5:16" ht="13" customHeight="1">
      <c r="E94" s="152">
        <v>93</v>
      </c>
      <c r="F94" s="206">
        <f>D11</f>
        <v>0</v>
      </c>
      <c r="G94" s="207"/>
      <c r="H94" s="206"/>
      <c r="I94" s="206"/>
      <c r="J94" s="206"/>
      <c r="K94" s="206"/>
      <c r="L94" s="206"/>
      <c r="M94" s="207"/>
      <c r="N94" s="206">
        <f>D27</f>
        <v>0</v>
      </c>
      <c r="O94" s="207"/>
      <c r="P94" s="175" t="e">
        <f t="shared" si="1"/>
        <v>#DIV/0!</v>
      </c>
    </row>
    <row r="95" spans="5:16" ht="13" customHeight="1">
      <c r="E95" s="152">
        <v>94</v>
      </c>
      <c r="F95" s="206">
        <f>D11</f>
        <v>0</v>
      </c>
      <c r="G95" s="207"/>
      <c r="H95" s="206"/>
      <c r="I95" s="206"/>
      <c r="J95" s="206"/>
      <c r="K95" s="206"/>
      <c r="L95" s="206"/>
      <c r="M95" s="207"/>
      <c r="N95" s="206">
        <f>D27</f>
        <v>0</v>
      </c>
      <c r="O95" s="207"/>
      <c r="P95" s="175" t="e">
        <f t="shared" si="1"/>
        <v>#DIV/0!</v>
      </c>
    </row>
    <row r="96" spans="5:16" ht="13" customHeight="1">
      <c r="E96" s="152">
        <v>95</v>
      </c>
      <c r="F96" s="206">
        <f>D11</f>
        <v>0</v>
      </c>
      <c r="G96" s="207"/>
      <c r="H96" s="206"/>
      <c r="I96" s="206"/>
      <c r="J96" s="206"/>
      <c r="K96" s="206"/>
      <c r="L96" s="206"/>
      <c r="M96" s="206">
        <f>D17</f>
        <v>0</v>
      </c>
      <c r="N96" s="206">
        <f>D27</f>
        <v>0</v>
      </c>
      <c r="O96" s="207"/>
      <c r="P96" s="175" t="e">
        <f t="shared" si="1"/>
        <v>#DIV/0!</v>
      </c>
    </row>
    <row r="97" spans="5:16" ht="13" customHeight="1">
      <c r="E97" s="152">
        <v>96</v>
      </c>
      <c r="F97" s="206">
        <f>D11</f>
        <v>0</v>
      </c>
      <c r="G97" s="207"/>
      <c r="H97" s="206"/>
      <c r="I97" s="206"/>
      <c r="J97" s="206"/>
      <c r="K97" s="206"/>
      <c r="L97" s="206"/>
      <c r="M97" s="207"/>
      <c r="N97" s="206">
        <f>D27</f>
        <v>0</v>
      </c>
      <c r="O97" s="207"/>
      <c r="P97" s="175" t="e">
        <f t="shared" si="1"/>
        <v>#DIV/0!</v>
      </c>
    </row>
    <row r="98" spans="5:16" ht="13" customHeight="1">
      <c r="E98" s="152">
        <v>97</v>
      </c>
      <c r="F98" s="206">
        <f>D11</f>
        <v>0</v>
      </c>
      <c r="G98" s="207"/>
      <c r="H98" s="206"/>
      <c r="I98" s="206"/>
      <c r="J98" s="206"/>
      <c r="K98" s="206"/>
      <c r="L98" s="206"/>
      <c r="M98" s="207"/>
      <c r="N98" s="206">
        <f>D27</f>
        <v>0</v>
      </c>
      <c r="O98" s="207"/>
      <c r="P98" s="175" t="e">
        <f t="shared" si="1"/>
        <v>#DIV/0!</v>
      </c>
    </row>
    <row r="99" spans="5:16" ht="13" customHeight="1">
      <c r="E99" s="152">
        <v>98</v>
      </c>
      <c r="F99" s="206">
        <f>D11</f>
        <v>0</v>
      </c>
      <c r="G99" s="207"/>
      <c r="H99" s="206"/>
      <c r="I99" s="206"/>
      <c r="J99" s="206"/>
      <c r="K99" s="206"/>
      <c r="L99" s="206"/>
      <c r="M99" s="207"/>
      <c r="N99" s="206">
        <f>D27</f>
        <v>0</v>
      </c>
      <c r="O99" s="206" t="e">
        <f>D14</f>
        <v>#DIV/0!</v>
      </c>
      <c r="P99" s="175" t="e">
        <f t="shared" si="1"/>
        <v>#DIV/0!</v>
      </c>
    </row>
    <row r="100" spans="5:16" ht="13" customHeight="1">
      <c r="E100" s="152">
        <v>99</v>
      </c>
      <c r="F100" s="206">
        <f>D11</f>
        <v>0</v>
      </c>
      <c r="G100" s="207"/>
      <c r="H100" s="206"/>
      <c r="I100" s="206"/>
      <c r="J100" s="206"/>
      <c r="K100" s="206"/>
      <c r="L100" s="206"/>
      <c r="M100" s="207"/>
      <c r="N100" s="206">
        <f>D27</f>
        <v>0</v>
      </c>
      <c r="O100" s="207"/>
      <c r="P100" s="175" t="e">
        <f t="shared" si="1"/>
        <v>#DIV/0!</v>
      </c>
    </row>
    <row r="101" spans="5:16" ht="13" customHeight="1">
      <c r="E101" s="152">
        <v>100</v>
      </c>
      <c r="F101" s="206">
        <f>D11</f>
        <v>0</v>
      </c>
      <c r="G101" s="207"/>
      <c r="H101" s="206">
        <f>T3</f>
        <v>0</v>
      </c>
      <c r="I101" s="206">
        <f>T4</f>
        <v>0</v>
      </c>
      <c r="J101" s="206"/>
      <c r="K101" s="206"/>
      <c r="L101" s="206"/>
      <c r="M101" s="207"/>
      <c r="N101" s="206">
        <f>D27</f>
        <v>0</v>
      </c>
      <c r="O101" s="207"/>
      <c r="P101" s="175" t="e">
        <f t="shared" si="1"/>
        <v>#DIV/0!</v>
      </c>
    </row>
    <row r="102" spans="5:16" ht="13" customHeight="1">
      <c r="E102" s="152">
        <v>101</v>
      </c>
      <c r="F102" s="206">
        <f>D11</f>
        <v>0</v>
      </c>
      <c r="G102" s="207"/>
      <c r="H102" s="206"/>
      <c r="I102" s="206"/>
      <c r="J102" s="206"/>
      <c r="K102" s="206"/>
      <c r="L102" s="206"/>
      <c r="M102" s="207"/>
      <c r="N102" s="206">
        <f>D27</f>
        <v>0</v>
      </c>
      <c r="O102" s="207"/>
      <c r="P102" s="175" t="e">
        <f t="shared" si="1"/>
        <v>#DIV/0!</v>
      </c>
    </row>
    <row r="103" spans="5:16" ht="13" customHeight="1">
      <c r="E103" s="152">
        <v>102</v>
      </c>
      <c r="F103" s="206">
        <f>D11</f>
        <v>0</v>
      </c>
      <c r="G103" s="207"/>
      <c r="H103" s="206"/>
      <c r="I103" s="206"/>
      <c r="J103" s="206"/>
      <c r="K103" s="206"/>
      <c r="L103" s="206"/>
      <c r="M103" s="207"/>
      <c r="N103" s="206">
        <f>D27</f>
        <v>0</v>
      </c>
      <c r="O103" s="207"/>
      <c r="P103" s="175" t="e">
        <f t="shared" si="1"/>
        <v>#DIV/0!</v>
      </c>
    </row>
    <row r="104" spans="5:16" ht="13" customHeight="1">
      <c r="E104" s="152">
        <v>103</v>
      </c>
      <c r="F104" s="206">
        <f>D11</f>
        <v>0</v>
      </c>
      <c r="G104" s="207"/>
      <c r="H104" s="206"/>
      <c r="I104" s="206"/>
      <c r="J104" s="206"/>
      <c r="K104" s="206"/>
      <c r="L104" s="206"/>
      <c r="M104" s="207"/>
      <c r="N104" s="206">
        <f>D27</f>
        <v>0</v>
      </c>
      <c r="O104" s="207"/>
      <c r="P104" s="175" t="e">
        <f t="shared" si="1"/>
        <v>#DIV/0!</v>
      </c>
    </row>
    <row r="105" spans="5:16" ht="13" customHeight="1">
      <c r="E105" s="152">
        <v>104</v>
      </c>
      <c r="F105" s="206">
        <f>D11</f>
        <v>0</v>
      </c>
      <c r="G105" s="207"/>
      <c r="H105" s="206"/>
      <c r="I105" s="206"/>
      <c r="J105" s="206"/>
      <c r="K105" s="206"/>
      <c r="L105" s="206"/>
      <c r="M105" s="207"/>
      <c r="N105" s="206">
        <f>D27</f>
        <v>0</v>
      </c>
      <c r="O105" s="207"/>
      <c r="P105" s="175" t="e">
        <f t="shared" si="1"/>
        <v>#DIV/0!</v>
      </c>
    </row>
    <row r="106" spans="5:16" ht="13" customHeight="1">
      <c r="E106" s="152">
        <v>105</v>
      </c>
      <c r="F106" s="206">
        <f>D11</f>
        <v>0</v>
      </c>
      <c r="G106" s="206">
        <f>D6</f>
        <v>0</v>
      </c>
      <c r="H106" s="206"/>
      <c r="I106" s="206"/>
      <c r="J106" s="206">
        <f>T5</f>
        <v>0</v>
      </c>
      <c r="K106" s="206"/>
      <c r="L106" s="206"/>
      <c r="M106" s="207"/>
      <c r="N106" s="206">
        <f>D27</f>
        <v>0</v>
      </c>
      <c r="O106" s="206" t="e">
        <f>D14</f>
        <v>#DIV/0!</v>
      </c>
      <c r="P106" s="175" t="e">
        <f t="shared" si="1"/>
        <v>#DIV/0!</v>
      </c>
    </row>
    <row r="107" spans="5:16" ht="13" customHeight="1">
      <c r="E107" s="152">
        <v>106</v>
      </c>
      <c r="F107" s="206">
        <f>D11</f>
        <v>0</v>
      </c>
      <c r="G107" s="207"/>
      <c r="H107" s="206"/>
      <c r="I107" s="206"/>
      <c r="J107" s="206"/>
      <c r="K107" s="206"/>
      <c r="L107" s="206"/>
      <c r="M107" s="207"/>
      <c r="N107" s="206">
        <f>D27</f>
        <v>0</v>
      </c>
      <c r="O107" s="207"/>
      <c r="P107" s="175" t="e">
        <f t="shared" si="1"/>
        <v>#DIV/0!</v>
      </c>
    </row>
    <row r="108" spans="5:16" ht="13" customHeight="1">
      <c r="E108" s="152">
        <v>107</v>
      </c>
      <c r="F108" s="206">
        <f>D11</f>
        <v>0</v>
      </c>
      <c r="G108" s="207"/>
      <c r="H108" s="206"/>
      <c r="I108" s="206"/>
      <c r="J108" s="206"/>
      <c r="K108" s="206"/>
      <c r="L108" s="206"/>
      <c r="M108" s="207"/>
      <c r="N108" s="206">
        <f>D27</f>
        <v>0</v>
      </c>
      <c r="O108" s="207"/>
      <c r="P108" s="175" t="e">
        <f t="shared" si="1"/>
        <v>#DIV/0!</v>
      </c>
    </row>
    <row r="109" spans="5:16" ht="13" customHeight="1">
      <c r="E109" s="152">
        <v>108</v>
      </c>
      <c r="F109" s="206">
        <f>D11</f>
        <v>0</v>
      </c>
      <c r="G109" s="207"/>
      <c r="H109" s="206"/>
      <c r="I109" s="206"/>
      <c r="J109" s="206"/>
      <c r="K109" s="206"/>
      <c r="L109" s="206"/>
      <c r="M109" s="207"/>
      <c r="N109" s="206">
        <f>D27</f>
        <v>0</v>
      </c>
      <c r="O109" s="207"/>
      <c r="P109" s="175" t="e">
        <f t="shared" si="1"/>
        <v>#DIV/0!</v>
      </c>
    </row>
    <row r="110" spans="5:16" ht="13" customHeight="1">
      <c r="E110" s="152">
        <v>109</v>
      </c>
      <c r="F110" s="206">
        <f>D11</f>
        <v>0</v>
      </c>
      <c r="G110" s="207"/>
      <c r="H110" s="206"/>
      <c r="I110" s="206"/>
      <c r="J110" s="206"/>
      <c r="K110" s="206"/>
      <c r="L110" s="206"/>
      <c r="M110" s="207"/>
      <c r="N110" s="206">
        <f>D27</f>
        <v>0</v>
      </c>
      <c r="O110" s="207"/>
      <c r="P110" s="175" t="e">
        <f t="shared" si="1"/>
        <v>#DIV/0!</v>
      </c>
    </row>
    <row r="111" spans="5:16" ht="13" customHeight="1">
      <c r="E111" s="152">
        <v>110</v>
      </c>
      <c r="F111" s="206">
        <f>D11</f>
        <v>0</v>
      </c>
      <c r="G111" s="207"/>
      <c r="H111" s="206"/>
      <c r="I111" s="206"/>
      <c r="J111" s="206"/>
      <c r="K111" s="206">
        <f>T6</f>
        <v>0</v>
      </c>
      <c r="L111" s="206"/>
      <c r="M111" s="207"/>
      <c r="N111" s="206">
        <f>D27</f>
        <v>0</v>
      </c>
      <c r="O111" s="207"/>
      <c r="P111" s="175" t="e">
        <f t="shared" si="1"/>
        <v>#DIV/0!</v>
      </c>
    </row>
    <row r="112" spans="5:16" ht="13" customHeight="1">
      <c r="E112" s="152">
        <v>111</v>
      </c>
      <c r="F112" s="206">
        <f>D11</f>
        <v>0</v>
      </c>
      <c r="G112" s="207"/>
      <c r="H112" s="206"/>
      <c r="I112" s="206"/>
      <c r="J112" s="206"/>
      <c r="K112" s="206"/>
      <c r="L112" s="206"/>
      <c r="M112" s="207"/>
      <c r="N112" s="206">
        <f>D27</f>
        <v>0</v>
      </c>
      <c r="O112" s="207"/>
      <c r="P112" s="175" t="e">
        <f t="shared" si="1"/>
        <v>#DIV/0!</v>
      </c>
    </row>
    <row r="113" spans="5:16" ht="13" customHeight="1">
      <c r="E113" s="152">
        <v>112</v>
      </c>
      <c r="F113" s="206">
        <f>D11</f>
        <v>0</v>
      </c>
      <c r="G113" s="207"/>
      <c r="H113" s="206"/>
      <c r="I113" s="206"/>
      <c r="J113" s="206"/>
      <c r="K113" s="206"/>
      <c r="L113" s="206"/>
      <c r="M113" s="207"/>
      <c r="N113" s="206">
        <f>D27</f>
        <v>0</v>
      </c>
      <c r="O113" s="206" t="e">
        <f>D14</f>
        <v>#DIV/0!</v>
      </c>
      <c r="P113" s="175" t="e">
        <f t="shared" si="1"/>
        <v>#DIV/0!</v>
      </c>
    </row>
    <row r="114" spans="5:16" ht="13" customHeight="1">
      <c r="E114" s="152">
        <v>113</v>
      </c>
      <c r="F114" s="206">
        <f>D11</f>
        <v>0</v>
      </c>
      <c r="G114" s="207"/>
      <c r="H114" s="206"/>
      <c r="I114" s="206"/>
      <c r="J114" s="206"/>
      <c r="K114" s="206"/>
      <c r="L114" s="206"/>
      <c r="M114" s="207"/>
      <c r="N114" s="206">
        <f>D27</f>
        <v>0</v>
      </c>
      <c r="O114" s="207"/>
      <c r="P114" s="175" t="e">
        <f t="shared" si="1"/>
        <v>#DIV/0!</v>
      </c>
    </row>
    <row r="115" spans="5:16" ht="13" customHeight="1">
      <c r="E115" s="152">
        <v>114</v>
      </c>
      <c r="F115" s="206">
        <f>D11</f>
        <v>0</v>
      </c>
      <c r="G115" s="207"/>
      <c r="H115" s="206"/>
      <c r="I115" s="206"/>
      <c r="J115" s="206"/>
      <c r="K115" s="206"/>
      <c r="L115" s="206"/>
      <c r="M115" s="207"/>
      <c r="N115" s="206">
        <f>D27</f>
        <v>0</v>
      </c>
      <c r="O115" s="207"/>
      <c r="P115" s="175" t="e">
        <f t="shared" si="1"/>
        <v>#DIV/0!</v>
      </c>
    </row>
    <row r="116" spans="5:16" ht="13" customHeight="1">
      <c r="E116" s="152">
        <v>115</v>
      </c>
      <c r="F116" s="206">
        <f>D11</f>
        <v>0</v>
      </c>
      <c r="G116" s="207"/>
      <c r="H116" s="206">
        <f>T3</f>
        <v>0</v>
      </c>
      <c r="I116" s="206">
        <f>T4</f>
        <v>0</v>
      </c>
      <c r="J116" s="206"/>
      <c r="K116" s="206"/>
      <c r="L116" s="206"/>
      <c r="M116" s="207"/>
      <c r="N116" s="206">
        <f>D27</f>
        <v>0</v>
      </c>
      <c r="O116" s="207"/>
      <c r="P116" s="175" t="e">
        <f t="shared" si="1"/>
        <v>#DIV/0!</v>
      </c>
    </row>
    <row r="117" spans="5:16" ht="13" customHeight="1">
      <c r="E117" s="152">
        <v>116</v>
      </c>
      <c r="F117" s="206">
        <f>D11</f>
        <v>0</v>
      </c>
      <c r="G117" s="207"/>
      <c r="H117" s="206"/>
      <c r="I117" s="206"/>
      <c r="J117" s="206"/>
      <c r="K117" s="206"/>
      <c r="L117" s="206"/>
      <c r="M117" s="207"/>
      <c r="N117" s="206">
        <f>D27</f>
        <v>0</v>
      </c>
      <c r="O117" s="207"/>
      <c r="P117" s="175" t="e">
        <f t="shared" si="1"/>
        <v>#DIV/0!</v>
      </c>
    </row>
    <row r="118" spans="5:16" ht="13" customHeight="1">
      <c r="E118" s="152">
        <v>117</v>
      </c>
      <c r="F118" s="206">
        <f>D11</f>
        <v>0</v>
      </c>
      <c r="G118" s="207"/>
      <c r="H118" s="206"/>
      <c r="I118" s="206"/>
      <c r="J118" s="206"/>
      <c r="K118" s="206"/>
      <c r="L118" s="206"/>
      <c r="M118" s="207"/>
      <c r="N118" s="206">
        <f>D27</f>
        <v>0</v>
      </c>
      <c r="O118" s="207"/>
      <c r="P118" s="175" t="e">
        <f t="shared" si="1"/>
        <v>#DIV/0!</v>
      </c>
    </row>
    <row r="119" spans="5:16" ht="13" customHeight="1">
      <c r="E119" s="152">
        <v>118</v>
      </c>
      <c r="F119" s="206">
        <f>D11</f>
        <v>0</v>
      </c>
      <c r="G119" s="207"/>
      <c r="H119" s="206"/>
      <c r="I119" s="206"/>
      <c r="J119" s="206"/>
      <c r="K119" s="206"/>
      <c r="L119" s="206"/>
      <c r="M119" s="207"/>
      <c r="N119" s="206">
        <f>D27</f>
        <v>0</v>
      </c>
      <c r="O119" s="207"/>
      <c r="P119" s="175" t="e">
        <f t="shared" si="1"/>
        <v>#DIV/0!</v>
      </c>
    </row>
    <row r="120" spans="5:16" ht="13" customHeight="1">
      <c r="E120" s="152">
        <v>119</v>
      </c>
      <c r="F120" s="206">
        <f>D11</f>
        <v>0</v>
      </c>
      <c r="G120" s="207"/>
      <c r="H120" s="206"/>
      <c r="I120" s="206"/>
      <c r="J120" s="206"/>
      <c r="K120" s="206"/>
      <c r="L120" s="206"/>
      <c r="M120" s="207"/>
      <c r="N120" s="206">
        <f>D27</f>
        <v>0</v>
      </c>
      <c r="O120" s="207"/>
      <c r="P120" s="175" t="e">
        <f t="shared" si="1"/>
        <v>#DIV/0!</v>
      </c>
    </row>
    <row r="121" spans="5:16" ht="13" customHeight="1">
      <c r="E121" s="152">
        <v>120</v>
      </c>
      <c r="F121" s="206">
        <f>D11</f>
        <v>0</v>
      </c>
      <c r="G121" s="206">
        <f>D6</f>
        <v>0</v>
      </c>
      <c r="H121" s="206"/>
      <c r="I121" s="206"/>
      <c r="J121" s="206">
        <f>T5</f>
        <v>0</v>
      </c>
      <c r="K121" s="206"/>
      <c r="L121" s="206">
        <f>T7</f>
        <v>0</v>
      </c>
      <c r="M121" s="207"/>
      <c r="N121" s="206">
        <f>D27</f>
        <v>0</v>
      </c>
      <c r="O121" s="206" t="e">
        <f>D14</f>
        <v>#DIV/0!</v>
      </c>
      <c r="P121" s="175" t="e">
        <f t="shared" si="1"/>
        <v>#DIV/0!</v>
      </c>
    </row>
    <row r="122" spans="5:16" ht="13" customHeight="1">
      <c r="E122" s="152">
        <v>121</v>
      </c>
      <c r="F122" s="206">
        <f>D11</f>
        <v>0</v>
      </c>
      <c r="G122" s="207"/>
      <c r="H122" s="206"/>
      <c r="I122" s="206"/>
      <c r="J122" s="206"/>
      <c r="K122" s="206"/>
      <c r="L122" s="206"/>
      <c r="M122" s="207"/>
      <c r="N122" s="206">
        <f>D27</f>
        <v>0</v>
      </c>
      <c r="O122" s="207"/>
      <c r="P122" s="175" t="e">
        <f t="shared" si="1"/>
        <v>#DIV/0!</v>
      </c>
    </row>
    <row r="123" spans="5:16" ht="13" customHeight="1">
      <c r="E123" s="152">
        <v>122</v>
      </c>
      <c r="F123" s="206">
        <f>D11</f>
        <v>0</v>
      </c>
      <c r="G123" s="207"/>
      <c r="H123" s="206"/>
      <c r="I123" s="206"/>
      <c r="J123" s="206"/>
      <c r="K123" s="206"/>
      <c r="L123" s="206"/>
      <c r="M123" s="207"/>
      <c r="N123" s="206">
        <f>D27</f>
        <v>0</v>
      </c>
      <c r="O123" s="207"/>
      <c r="P123" s="175" t="e">
        <f t="shared" si="1"/>
        <v>#DIV/0!</v>
      </c>
    </row>
    <row r="124" spans="5:16" ht="13" customHeight="1">
      <c r="E124" s="152">
        <v>123</v>
      </c>
      <c r="F124" s="206">
        <f>D11</f>
        <v>0</v>
      </c>
      <c r="G124" s="207"/>
      <c r="H124" s="206"/>
      <c r="I124" s="206"/>
      <c r="J124" s="206"/>
      <c r="K124" s="206"/>
      <c r="L124" s="206"/>
      <c r="M124" s="207"/>
      <c r="N124" s="206">
        <f>D27</f>
        <v>0</v>
      </c>
      <c r="O124" s="207"/>
      <c r="P124" s="175" t="e">
        <f t="shared" si="1"/>
        <v>#DIV/0!</v>
      </c>
    </row>
    <row r="125" spans="5:16" ht="13" customHeight="1">
      <c r="E125" s="152">
        <v>124</v>
      </c>
      <c r="F125" s="206">
        <f>D11</f>
        <v>0</v>
      </c>
      <c r="G125" s="207"/>
      <c r="H125" s="206"/>
      <c r="I125" s="206"/>
      <c r="J125" s="206"/>
      <c r="K125" s="206"/>
      <c r="L125" s="206"/>
      <c r="M125" s="207"/>
      <c r="N125" s="206">
        <f>D27</f>
        <v>0</v>
      </c>
      <c r="O125" s="207"/>
      <c r="P125" s="175" t="e">
        <f t="shared" si="1"/>
        <v>#DIV/0!</v>
      </c>
    </row>
    <row r="126" spans="5:16" ht="13" customHeight="1">
      <c r="E126" s="152">
        <v>125</v>
      </c>
      <c r="F126" s="206">
        <f>D11</f>
        <v>0</v>
      </c>
      <c r="G126" s="207"/>
      <c r="H126" s="206"/>
      <c r="I126" s="206"/>
      <c r="J126" s="206"/>
      <c r="K126" s="206">
        <f>T6</f>
        <v>0</v>
      </c>
      <c r="L126" s="206"/>
      <c r="M126" s="206">
        <f>D17</f>
        <v>0</v>
      </c>
      <c r="N126" s="206">
        <f>D27</f>
        <v>0</v>
      </c>
      <c r="O126" s="207"/>
      <c r="P126" s="175" t="e">
        <f t="shared" si="1"/>
        <v>#DIV/0!</v>
      </c>
    </row>
    <row r="127" spans="5:16" ht="13" customHeight="1">
      <c r="E127" s="152">
        <v>126</v>
      </c>
      <c r="F127" s="206">
        <f>D11</f>
        <v>0</v>
      </c>
      <c r="G127" s="207"/>
      <c r="H127" s="206"/>
      <c r="I127" s="206"/>
      <c r="J127" s="206"/>
      <c r="K127" s="206"/>
      <c r="L127" s="206"/>
      <c r="M127" s="207"/>
      <c r="N127" s="206">
        <f>D27</f>
        <v>0</v>
      </c>
      <c r="O127" s="207"/>
      <c r="P127" s="175" t="e">
        <f t="shared" si="1"/>
        <v>#DIV/0!</v>
      </c>
    </row>
    <row r="128" spans="5:16" ht="13" customHeight="1">
      <c r="E128" s="152">
        <v>127</v>
      </c>
      <c r="F128" s="206">
        <f>D11</f>
        <v>0</v>
      </c>
      <c r="G128" s="207"/>
      <c r="H128" s="206"/>
      <c r="I128" s="206"/>
      <c r="J128" s="206"/>
      <c r="K128" s="206"/>
      <c r="L128" s="206"/>
      <c r="M128" s="207"/>
      <c r="N128" s="206">
        <f>D27</f>
        <v>0</v>
      </c>
      <c r="O128" s="207"/>
      <c r="P128" s="175" t="e">
        <f t="shared" si="1"/>
        <v>#DIV/0!</v>
      </c>
    </row>
    <row r="129" spans="5:16" ht="13" customHeight="1">
      <c r="E129" s="152">
        <v>128</v>
      </c>
      <c r="F129" s="206">
        <f>D11</f>
        <v>0</v>
      </c>
      <c r="G129" s="207"/>
      <c r="H129" s="206"/>
      <c r="I129" s="206"/>
      <c r="J129" s="206"/>
      <c r="K129" s="206"/>
      <c r="L129" s="206"/>
      <c r="M129" s="207"/>
      <c r="N129" s="206">
        <f>D27</f>
        <v>0</v>
      </c>
      <c r="O129" s="206" t="e">
        <f>D14</f>
        <v>#DIV/0!</v>
      </c>
      <c r="P129" s="175" t="e">
        <f t="shared" si="1"/>
        <v>#DIV/0!</v>
      </c>
    </row>
    <row r="130" spans="5:16" ht="13" customHeight="1">
      <c r="E130" s="152">
        <v>129</v>
      </c>
      <c r="F130" s="206">
        <f>D11</f>
        <v>0</v>
      </c>
      <c r="G130" s="207"/>
      <c r="H130" s="206"/>
      <c r="I130" s="206"/>
      <c r="J130" s="206"/>
      <c r="K130" s="206"/>
      <c r="L130" s="206"/>
      <c r="M130" s="207"/>
      <c r="N130" s="206">
        <f>D27</f>
        <v>0</v>
      </c>
      <c r="O130" s="207"/>
      <c r="P130" s="175" t="e">
        <f t="shared" si="1"/>
        <v>#DIV/0!</v>
      </c>
    </row>
    <row r="131" spans="5:16" ht="13" customHeight="1">
      <c r="E131" s="152">
        <v>130</v>
      </c>
      <c r="F131" s="206">
        <f>D11</f>
        <v>0</v>
      </c>
      <c r="G131" s="207"/>
      <c r="H131" s="206">
        <f>T3</f>
        <v>0</v>
      </c>
      <c r="I131" s="206">
        <f>T4</f>
        <v>0</v>
      </c>
      <c r="J131" s="206"/>
      <c r="K131" s="206"/>
      <c r="L131" s="206"/>
      <c r="M131" s="207"/>
      <c r="N131" s="206">
        <f>D27</f>
        <v>0</v>
      </c>
      <c r="O131" s="207"/>
      <c r="P131" s="175" t="e">
        <f t="shared" ref="P131:P194" si="2">P130+(F131+G131+H131+I131+J131+K131+L131)-(M131+N131+O131)</f>
        <v>#DIV/0!</v>
      </c>
    </row>
    <row r="132" spans="5:16" ht="13" customHeight="1">
      <c r="E132" s="152">
        <v>131</v>
      </c>
      <c r="F132" s="206">
        <f>D11</f>
        <v>0</v>
      </c>
      <c r="G132" s="207"/>
      <c r="H132" s="206"/>
      <c r="I132" s="206"/>
      <c r="J132" s="206"/>
      <c r="K132" s="206"/>
      <c r="L132" s="206"/>
      <c r="M132" s="207"/>
      <c r="N132" s="206">
        <f>D27</f>
        <v>0</v>
      </c>
      <c r="O132" s="207"/>
      <c r="P132" s="175" t="e">
        <f t="shared" si="2"/>
        <v>#DIV/0!</v>
      </c>
    </row>
    <row r="133" spans="5:16" ht="13" customHeight="1">
      <c r="E133" s="152">
        <v>132</v>
      </c>
      <c r="F133" s="206">
        <f>D11</f>
        <v>0</v>
      </c>
      <c r="G133" s="207"/>
      <c r="H133" s="206"/>
      <c r="I133" s="206"/>
      <c r="J133" s="206"/>
      <c r="K133" s="206"/>
      <c r="L133" s="206"/>
      <c r="M133" s="207"/>
      <c r="N133" s="206">
        <f>D27</f>
        <v>0</v>
      </c>
      <c r="O133" s="207"/>
      <c r="P133" s="175" t="e">
        <f t="shared" si="2"/>
        <v>#DIV/0!</v>
      </c>
    </row>
    <row r="134" spans="5:16" ht="13" customHeight="1">
      <c r="E134" s="152">
        <v>133</v>
      </c>
      <c r="F134" s="206">
        <f>D11</f>
        <v>0</v>
      </c>
      <c r="G134" s="207"/>
      <c r="H134" s="206"/>
      <c r="I134" s="206"/>
      <c r="J134" s="206"/>
      <c r="K134" s="206"/>
      <c r="L134" s="206"/>
      <c r="M134" s="207"/>
      <c r="N134" s="206">
        <f>D27</f>
        <v>0</v>
      </c>
      <c r="O134" s="207"/>
      <c r="P134" s="175" t="e">
        <f t="shared" si="2"/>
        <v>#DIV/0!</v>
      </c>
    </row>
    <row r="135" spans="5:16" ht="13" customHeight="1">
      <c r="E135" s="152">
        <v>134</v>
      </c>
      <c r="F135" s="206">
        <f>D11</f>
        <v>0</v>
      </c>
      <c r="G135" s="207"/>
      <c r="H135" s="206"/>
      <c r="I135" s="206"/>
      <c r="J135" s="206"/>
      <c r="K135" s="206"/>
      <c r="L135" s="206"/>
      <c r="M135" s="207"/>
      <c r="N135" s="206">
        <f>D27</f>
        <v>0</v>
      </c>
      <c r="O135" s="207"/>
      <c r="P135" s="175" t="e">
        <f t="shared" si="2"/>
        <v>#DIV/0!</v>
      </c>
    </row>
    <row r="136" spans="5:16" ht="13" customHeight="1">
      <c r="E136" s="152">
        <v>135</v>
      </c>
      <c r="F136" s="206">
        <f>D11</f>
        <v>0</v>
      </c>
      <c r="G136" s="206">
        <f>D6</f>
        <v>0</v>
      </c>
      <c r="H136" s="206"/>
      <c r="I136" s="206"/>
      <c r="J136" s="206">
        <f>T5</f>
        <v>0</v>
      </c>
      <c r="K136" s="206"/>
      <c r="L136" s="206">
        <f>T7</f>
        <v>0</v>
      </c>
      <c r="M136" s="207"/>
      <c r="N136" s="206">
        <f>D27</f>
        <v>0</v>
      </c>
      <c r="O136" s="206" t="e">
        <f>D14</f>
        <v>#DIV/0!</v>
      </c>
      <c r="P136" s="175" t="e">
        <f t="shared" si="2"/>
        <v>#DIV/0!</v>
      </c>
    </row>
    <row r="137" spans="5:16" ht="13" customHeight="1">
      <c r="E137" s="152">
        <v>136</v>
      </c>
      <c r="F137" s="206">
        <f>D11</f>
        <v>0</v>
      </c>
      <c r="G137" s="207"/>
      <c r="H137" s="206"/>
      <c r="I137" s="206"/>
      <c r="J137" s="206"/>
      <c r="K137" s="206"/>
      <c r="L137" s="206"/>
      <c r="M137" s="207"/>
      <c r="N137" s="206">
        <f>D27</f>
        <v>0</v>
      </c>
      <c r="O137" s="207"/>
      <c r="P137" s="175" t="e">
        <f t="shared" si="2"/>
        <v>#DIV/0!</v>
      </c>
    </row>
    <row r="138" spans="5:16" ht="13" customHeight="1">
      <c r="E138" s="152">
        <v>137</v>
      </c>
      <c r="F138" s="206">
        <f>D11</f>
        <v>0</v>
      </c>
      <c r="G138" s="207"/>
      <c r="H138" s="206"/>
      <c r="I138" s="206"/>
      <c r="J138" s="206"/>
      <c r="K138" s="206"/>
      <c r="L138" s="206"/>
      <c r="M138" s="207"/>
      <c r="N138" s="206">
        <f>D27</f>
        <v>0</v>
      </c>
      <c r="O138" s="207"/>
      <c r="P138" s="175" t="e">
        <f t="shared" si="2"/>
        <v>#DIV/0!</v>
      </c>
    </row>
    <row r="139" spans="5:16" ht="13" customHeight="1">
      <c r="E139" s="152">
        <v>138</v>
      </c>
      <c r="F139" s="206">
        <f>D11</f>
        <v>0</v>
      </c>
      <c r="G139" s="207"/>
      <c r="H139" s="206"/>
      <c r="I139" s="206"/>
      <c r="J139" s="206"/>
      <c r="K139" s="206"/>
      <c r="L139" s="206"/>
      <c r="M139" s="207"/>
      <c r="N139" s="206">
        <f>D27</f>
        <v>0</v>
      </c>
      <c r="O139" s="207"/>
      <c r="P139" s="175" t="e">
        <f t="shared" si="2"/>
        <v>#DIV/0!</v>
      </c>
    </row>
    <row r="140" spans="5:16" ht="13" customHeight="1">
      <c r="E140" s="152">
        <v>139</v>
      </c>
      <c r="F140" s="206">
        <f>D11</f>
        <v>0</v>
      </c>
      <c r="G140" s="207"/>
      <c r="H140" s="206"/>
      <c r="I140" s="206"/>
      <c r="J140" s="206"/>
      <c r="K140" s="206"/>
      <c r="L140" s="206"/>
      <c r="M140" s="207"/>
      <c r="N140" s="206">
        <f>D27</f>
        <v>0</v>
      </c>
      <c r="O140" s="207"/>
      <c r="P140" s="175" t="e">
        <f t="shared" si="2"/>
        <v>#DIV/0!</v>
      </c>
    </row>
    <row r="141" spans="5:16" ht="13" customHeight="1">
      <c r="E141" s="152">
        <v>140</v>
      </c>
      <c r="F141" s="206">
        <f>D11</f>
        <v>0</v>
      </c>
      <c r="G141" s="207"/>
      <c r="H141" s="206"/>
      <c r="I141" s="206"/>
      <c r="J141" s="206"/>
      <c r="K141" s="206">
        <f>T6</f>
        <v>0</v>
      </c>
      <c r="L141" s="206"/>
      <c r="M141" s="207"/>
      <c r="N141" s="206">
        <f>D27</f>
        <v>0</v>
      </c>
      <c r="O141" s="207"/>
      <c r="P141" s="175" t="e">
        <f t="shared" si="2"/>
        <v>#DIV/0!</v>
      </c>
    </row>
    <row r="142" spans="5:16" ht="13" customHeight="1">
      <c r="E142" s="152">
        <v>141</v>
      </c>
      <c r="F142" s="206">
        <f>D11</f>
        <v>0</v>
      </c>
      <c r="G142" s="207"/>
      <c r="H142" s="206"/>
      <c r="I142" s="206"/>
      <c r="J142" s="206"/>
      <c r="K142" s="206"/>
      <c r="L142" s="206"/>
      <c r="M142" s="207"/>
      <c r="N142" s="206">
        <f>D27</f>
        <v>0</v>
      </c>
      <c r="O142" s="207"/>
      <c r="P142" s="175" t="e">
        <f t="shared" si="2"/>
        <v>#DIV/0!</v>
      </c>
    </row>
    <row r="143" spans="5:16" ht="13" customHeight="1">
      <c r="E143" s="152">
        <v>142</v>
      </c>
      <c r="F143" s="206">
        <f>D11</f>
        <v>0</v>
      </c>
      <c r="G143" s="207"/>
      <c r="H143" s="206"/>
      <c r="I143" s="206"/>
      <c r="J143" s="206"/>
      <c r="K143" s="206"/>
      <c r="L143" s="206"/>
      <c r="M143" s="207"/>
      <c r="N143" s="206">
        <f>D27</f>
        <v>0</v>
      </c>
      <c r="O143" s="206" t="e">
        <f>D14</f>
        <v>#DIV/0!</v>
      </c>
      <c r="P143" s="175" t="e">
        <f t="shared" si="2"/>
        <v>#DIV/0!</v>
      </c>
    </row>
    <row r="144" spans="5:16" ht="13" customHeight="1">
      <c r="E144" s="152">
        <v>143</v>
      </c>
      <c r="F144" s="206">
        <f>D11</f>
        <v>0</v>
      </c>
      <c r="G144" s="207"/>
      <c r="H144" s="206"/>
      <c r="I144" s="206"/>
      <c r="J144" s="206"/>
      <c r="K144" s="206"/>
      <c r="L144" s="206"/>
      <c r="M144" s="207"/>
      <c r="N144" s="206">
        <f>D27</f>
        <v>0</v>
      </c>
      <c r="O144" s="207"/>
      <c r="P144" s="175" t="e">
        <f t="shared" si="2"/>
        <v>#DIV/0!</v>
      </c>
    </row>
    <row r="145" spans="5:16" ht="13" customHeight="1">
      <c r="E145" s="152">
        <v>144</v>
      </c>
      <c r="F145" s="206">
        <f>D11</f>
        <v>0</v>
      </c>
      <c r="G145" s="207"/>
      <c r="H145" s="206"/>
      <c r="I145" s="206"/>
      <c r="J145" s="206"/>
      <c r="K145" s="206"/>
      <c r="L145" s="206"/>
      <c r="M145" s="207"/>
      <c r="N145" s="206">
        <f>D27</f>
        <v>0</v>
      </c>
      <c r="O145" s="207"/>
      <c r="P145" s="175" t="e">
        <f t="shared" si="2"/>
        <v>#DIV/0!</v>
      </c>
    </row>
    <row r="146" spans="5:16" ht="13" customHeight="1">
      <c r="E146" s="152">
        <v>145</v>
      </c>
      <c r="F146" s="206">
        <f>D11</f>
        <v>0</v>
      </c>
      <c r="G146" s="207"/>
      <c r="H146" s="206">
        <f>T3</f>
        <v>0</v>
      </c>
      <c r="I146" s="206">
        <f>T4</f>
        <v>0</v>
      </c>
      <c r="J146" s="206"/>
      <c r="K146" s="206"/>
      <c r="L146" s="206"/>
      <c r="M146" s="207"/>
      <c r="N146" s="206">
        <f>D27</f>
        <v>0</v>
      </c>
      <c r="O146" s="207"/>
      <c r="P146" s="175" t="e">
        <f t="shared" si="2"/>
        <v>#DIV/0!</v>
      </c>
    </row>
    <row r="147" spans="5:16" ht="13" customHeight="1">
      <c r="E147" s="152">
        <v>146</v>
      </c>
      <c r="F147" s="206">
        <f>D11</f>
        <v>0</v>
      </c>
      <c r="G147" s="207"/>
      <c r="H147" s="206"/>
      <c r="I147" s="206"/>
      <c r="J147" s="206"/>
      <c r="K147" s="206"/>
      <c r="L147" s="206"/>
      <c r="M147" s="207"/>
      <c r="N147" s="206">
        <f>D27</f>
        <v>0</v>
      </c>
      <c r="O147" s="207"/>
      <c r="P147" s="175" t="e">
        <f t="shared" si="2"/>
        <v>#DIV/0!</v>
      </c>
    </row>
    <row r="148" spans="5:16" ht="13" customHeight="1">
      <c r="E148" s="152">
        <v>147</v>
      </c>
      <c r="F148" s="206">
        <f>D11</f>
        <v>0</v>
      </c>
      <c r="G148" s="207"/>
      <c r="H148" s="206"/>
      <c r="I148" s="206"/>
      <c r="J148" s="206"/>
      <c r="K148" s="206"/>
      <c r="L148" s="206"/>
      <c r="M148" s="207"/>
      <c r="N148" s="206">
        <f>D27</f>
        <v>0</v>
      </c>
      <c r="O148" s="207"/>
      <c r="P148" s="175" t="e">
        <f t="shared" si="2"/>
        <v>#DIV/0!</v>
      </c>
    </row>
    <row r="149" spans="5:16" ht="13" customHeight="1">
      <c r="E149" s="152">
        <v>148</v>
      </c>
      <c r="F149" s="206">
        <f>D11</f>
        <v>0</v>
      </c>
      <c r="G149" s="207"/>
      <c r="H149" s="206"/>
      <c r="I149" s="206"/>
      <c r="J149" s="206"/>
      <c r="K149" s="206"/>
      <c r="L149" s="206"/>
      <c r="M149" s="207"/>
      <c r="N149" s="206">
        <f>D27</f>
        <v>0</v>
      </c>
      <c r="O149" s="207"/>
      <c r="P149" s="175" t="e">
        <f t="shared" si="2"/>
        <v>#DIV/0!</v>
      </c>
    </row>
    <row r="150" spans="5:16" ht="13" customHeight="1">
      <c r="E150" s="152">
        <v>149</v>
      </c>
      <c r="F150" s="206">
        <f>D11</f>
        <v>0</v>
      </c>
      <c r="G150" s="207"/>
      <c r="H150" s="206"/>
      <c r="I150" s="206"/>
      <c r="J150" s="206"/>
      <c r="K150" s="206"/>
      <c r="L150" s="206"/>
      <c r="M150" s="207"/>
      <c r="N150" s="206">
        <f>D27</f>
        <v>0</v>
      </c>
      <c r="O150" s="207"/>
      <c r="P150" s="175" t="e">
        <f t="shared" si="2"/>
        <v>#DIV/0!</v>
      </c>
    </row>
    <row r="151" spans="5:16" ht="13" customHeight="1">
      <c r="E151" s="152">
        <v>150</v>
      </c>
      <c r="F151" s="206">
        <f>D11</f>
        <v>0</v>
      </c>
      <c r="G151" s="206">
        <f>D6</f>
        <v>0</v>
      </c>
      <c r="H151" s="206"/>
      <c r="I151" s="206"/>
      <c r="J151" s="206">
        <f>T5</f>
        <v>0</v>
      </c>
      <c r="K151" s="206"/>
      <c r="L151" s="206">
        <f>T7</f>
        <v>0</v>
      </c>
      <c r="M151" s="207"/>
      <c r="N151" s="206">
        <f>D27</f>
        <v>0</v>
      </c>
      <c r="O151" s="206" t="e">
        <f>D14</f>
        <v>#DIV/0!</v>
      </c>
      <c r="P151" s="175" t="e">
        <f t="shared" si="2"/>
        <v>#DIV/0!</v>
      </c>
    </row>
    <row r="152" spans="5:16" ht="13" customHeight="1">
      <c r="E152" s="152">
        <v>151</v>
      </c>
      <c r="F152" s="206">
        <f>D11</f>
        <v>0</v>
      </c>
      <c r="G152" s="207"/>
      <c r="H152" s="206"/>
      <c r="I152" s="206"/>
      <c r="J152" s="206"/>
      <c r="K152" s="206"/>
      <c r="L152" s="206"/>
      <c r="M152" s="207"/>
      <c r="N152" s="206">
        <f>D27</f>
        <v>0</v>
      </c>
      <c r="O152" s="207"/>
      <c r="P152" s="175" t="e">
        <f t="shared" si="2"/>
        <v>#DIV/0!</v>
      </c>
    </row>
    <row r="153" spans="5:16" ht="13" customHeight="1">
      <c r="E153" s="152">
        <v>152</v>
      </c>
      <c r="F153" s="206">
        <f>D11</f>
        <v>0</v>
      </c>
      <c r="G153" s="207"/>
      <c r="H153" s="206"/>
      <c r="I153" s="206"/>
      <c r="J153" s="206"/>
      <c r="K153" s="206"/>
      <c r="L153" s="206"/>
      <c r="M153" s="207"/>
      <c r="N153" s="206">
        <f>D27</f>
        <v>0</v>
      </c>
      <c r="O153" s="207"/>
      <c r="P153" s="175" t="e">
        <f t="shared" si="2"/>
        <v>#DIV/0!</v>
      </c>
    </row>
    <row r="154" spans="5:16" ht="13" customHeight="1">
      <c r="E154" s="152">
        <v>153</v>
      </c>
      <c r="F154" s="206">
        <f>D11</f>
        <v>0</v>
      </c>
      <c r="G154" s="207"/>
      <c r="H154" s="206"/>
      <c r="I154" s="206"/>
      <c r="J154" s="206"/>
      <c r="K154" s="206"/>
      <c r="L154" s="206"/>
      <c r="M154" s="207"/>
      <c r="N154" s="206">
        <f>D27</f>
        <v>0</v>
      </c>
      <c r="O154" s="207"/>
      <c r="P154" s="175" t="e">
        <f t="shared" si="2"/>
        <v>#DIV/0!</v>
      </c>
    </row>
    <row r="155" spans="5:16" ht="13" customHeight="1">
      <c r="E155" s="152">
        <v>154</v>
      </c>
      <c r="F155" s="206">
        <f>D11</f>
        <v>0</v>
      </c>
      <c r="G155" s="207"/>
      <c r="H155" s="206"/>
      <c r="I155" s="206"/>
      <c r="J155" s="206"/>
      <c r="K155" s="206"/>
      <c r="L155" s="206"/>
      <c r="M155" s="207"/>
      <c r="N155" s="206">
        <f>D27</f>
        <v>0</v>
      </c>
      <c r="O155" s="207"/>
      <c r="P155" s="175" t="e">
        <f t="shared" si="2"/>
        <v>#DIV/0!</v>
      </c>
    </row>
    <row r="156" spans="5:16" ht="13" customHeight="1">
      <c r="E156" s="152">
        <v>155</v>
      </c>
      <c r="F156" s="206">
        <f>D11</f>
        <v>0</v>
      </c>
      <c r="G156" s="207"/>
      <c r="H156" s="206"/>
      <c r="I156" s="206"/>
      <c r="J156" s="206"/>
      <c r="K156" s="206">
        <f>T6</f>
        <v>0</v>
      </c>
      <c r="L156" s="206"/>
      <c r="M156" s="206">
        <f>D17</f>
        <v>0</v>
      </c>
      <c r="N156" s="206">
        <f>D27</f>
        <v>0</v>
      </c>
      <c r="O156" s="207"/>
      <c r="P156" s="175" t="e">
        <f t="shared" si="2"/>
        <v>#DIV/0!</v>
      </c>
    </row>
    <row r="157" spans="5:16" ht="13" customHeight="1">
      <c r="E157" s="152">
        <v>156</v>
      </c>
      <c r="F157" s="206">
        <f>D11</f>
        <v>0</v>
      </c>
      <c r="G157" s="207"/>
      <c r="H157" s="206"/>
      <c r="I157" s="206"/>
      <c r="J157" s="206"/>
      <c r="K157" s="206"/>
      <c r="L157" s="206"/>
      <c r="M157" s="207"/>
      <c r="N157" s="206">
        <f>D27</f>
        <v>0</v>
      </c>
      <c r="O157" s="207"/>
      <c r="P157" s="175" t="e">
        <f t="shared" si="2"/>
        <v>#DIV/0!</v>
      </c>
    </row>
    <row r="158" spans="5:16" ht="13" customHeight="1">
      <c r="E158" s="152">
        <v>157</v>
      </c>
      <c r="F158" s="206">
        <f>D11</f>
        <v>0</v>
      </c>
      <c r="G158" s="207"/>
      <c r="H158" s="206"/>
      <c r="I158" s="206"/>
      <c r="J158" s="206"/>
      <c r="K158" s="206"/>
      <c r="L158" s="206"/>
      <c r="M158" s="207"/>
      <c r="N158" s="206">
        <f>D27</f>
        <v>0</v>
      </c>
      <c r="O158" s="207"/>
      <c r="P158" s="175" t="e">
        <f t="shared" si="2"/>
        <v>#DIV/0!</v>
      </c>
    </row>
    <row r="159" spans="5:16" ht="13" customHeight="1">
      <c r="E159" s="152">
        <v>158</v>
      </c>
      <c r="F159" s="206">
        <f>D11</f>
        <v>0</v>
      </c>
      <c r="G159" s="207"/>
      <c r="H159" s="206"/>
      <c r="I159" s="206"/>
      <c r="J159" s="206"/>
      <c r="K159" s="206"/>
      <c r="L159" s="206"/>
      <c r="M159" s="207"/>
      <c r="N159" s="206">
        <f>D27</f>
        <v>0</v>
      </c>
      <c r="O159" s="206" t="e">
        <f>D14</f>
        <v>#DIV/0!</v>
      </c>
      <c r="P159" s="175" t="e">
        <f t="shared" si="2"/>
        <v>#DIV/0!</v>
      </c>
    </row>
    <row r="160" spans="5:16" ht="13" customHeight="1">
      <c r="E160" s="152">
        <v>159</v>
      </c>
      <c r="F160" s="206">
        <f>D11</f>
        <v>0</v>
      </c>
      <c r="G160" s="207"/>
      <c r="H160" s="206"/>
      <c r="I160" s="206"/>
      <c r="J160" s="206"/>
      <c r="K160" s="206"/>
      <c r="L160" s="206"/>
      <c r="M160" s="207"/>
      <c r="N160" s="206">
        <f>D27</f>
        <v>0</v>
      </c>
      <c r="O160" s="207"/>
      <c r="P160" s="175" t="e">
        <f t="shared" si="2"/>
        <v>#DIV/0!</v>
      </c>
    </row>
    <row r="161" spans="5:16" ht="13" customHeight="1">
      <c r="E161" s="152">
        <v>160</v>
      </c>
      <c r="F161" s="206">
        <f>D11</f>
        <v>0</v>
      </c>
      <c r="G161" s="207"/>
      <c r="H161" s="206">
        <f>T3</f>
        <v>0</v>
      </c>
      <c r="I161" s="206">
        <f>T4</f>
        <v>0</v>
      </c>
      <c r="J161" s="206"/>
      <c r="K161" s="206"/>
      <c r="L161" s="206"/>
      <c r="M161" s="207"/>
      <c r="N161" s="206">
        <f>D27</f>
        <v>0</v>
      </c>
      <c r="O161" s="207"/>
      <c r="P161" s="175" t="e">
        <f t="shared" si="2"/>
        <v>#DIV/0!</v>
      </c>
    </row>
    <row r="162" spans="5:16" ht="13" customHeight="1">
      <c r="E162" s="152">
        <v>161</v>
      </c>
      <c r="F162" s="206">
        <f>D11</f>
        <v>0</v>
      </c>
      <c r="G162" s="207"/>
      <c r="H162" s="206"/>
      <c r="I162" s="206"/>
      <c r="J162" s="206"/>
      <c r="K162" s="206"/>
      <c r="L162" s="206"/>
      <c r="M162" s="207"/>
      <c r="N162" s="206">
        <f>D27</f>
        <v>0</v>
      </c>
      <c r="O162" s="207"/>
      <c r="P162" s="175" t="e">
        <f t="shared" si="2"/>
        <v>#DIV/0!</v>
      </c>
    </row>
    <row r="163" spans="5:16" ht="13" customHeight="1">
      <c r="E163" s="152">
        <v>162</v>
      </c>
      <c r="F163" s="206">
        <f>D11</f>
        <v>0</v>
      </c>
      <c r="G163" s="207"/>
      <c r="H163" s="206"/>
      <c r="I163" s="206"/>
      <c r="J163" s="206"/>
      <c r="K163" s="206"/>
      <c r="L163" s="206"/>
      <c r="M163" s="207"/>
      <c r="N163" s="206">
        <f>D27</f>
        <v>0</v>
      </c>
      <c r="O163" s="207"/>
      <c r="P163" s="175" t="e">
        <f t="shared" si="2"/>
        <v>#DIV/0!</v>
      </c>
    </row>
    <row r="164" spans="5:16" ht="13" customHeight="1">
      <c r="E164" s="152">
        <v>163</v>
      </c>
      <c r="F164" s="206">
        <f>D11</f>
        <v>0</v>
      </c>
      <c r="G164" s="207"/>
      <c r="H164" s="206"/>
      <c r="I164" s="206"/>
      <c r="J164" s="206"/>
      <c r="K164" s="206"/>
      <c r="L164" s="206"/>
      <c r="M164" s="207"/>
      <c r="N164" s="206">
        <f>D27</f>
        <v>0</v>
      </c>
      <c r="O164" s="207"/>
      <c r="P164" s="175" t="e">
        <f t="shared" si="2"/>
        <v>#DIV/0!</v>
      </c>
    </row>
    <row r="165" spans="5:16" ht="13" customHeight="1">
      <c r="E165" s="152">
        <v>164</v>
      </c>
      <c r="F165" s="206">
        <f>D11</f>
        <v>0</v>
      </c>
      <c r="G165" s="207"/>
      <c r="H165" s="206"/>
      <c r="I165" s="206"/>
      <c r="J165" s="206"/>
      <c r="K165" s="206"/>
      <c r="L165" s="206"/>
      <c r="M165" s="207"/>
      <c r="N165" s="206">
        <f>D27</f>
        <v>0</v>
      </c>
      <c r="O165" s="207"/>
      <c r="P165" s="175" t="e">
        <f t="shared" si="2"/>
        <v>#DIV/0!</v>
      </c>
    </row>
    <row r="166" spans="5:16" ht="13" customHeight="1">
      <c r="E166" s="152">
        <v>165</v>
      </c>
      <c r="F166" s="206">
        <f>D11</f>
        <v>0</v>
      </c>
      <c r="G166" s="206">
        <f>D6</f>
        <v>0</v>
      </c>
      <c r="H166" s="206"/>
      <c r="I166" s="206"/>
      <c r="J166" s="206">
        <f>T5</f>
        <v>0</v>
      </c>
      <c r="K166" s="206"/>
      <c r="L166" s="206">
        <f>T7</f>
        <v>0</v>
      </c>
      <c r="M166" s="207"/>
      <c r="N166" s="206">
        <f>D27</f>
        <v>0</v>
      </c>
      <c r="O166" s="206" t="e">
        <f>D14</f>
        <v>#DIV/0!</v>
      </c>
      <c r="P166" s="175" t="e">
        <f t="shared" si="2"/>
        <v>#DIV/0!</v>
      </c>
    </row>
    <row r="167" spans="5:16" ht="13" customHeight="1">
      <c r="E167" s="152">
        <v>166</v>
      </c>
      <c r="F167" s="206">
        <f>D11</f>
        <v>0</v>
      </c>
      <c r="G167" s="207"/>
      <c r="H167" s="206"/>
      <c r="I167" s="206"/>
      <c r="J167" s="206"/>
      <c r="K167" s="206"/>
      <c r="L167" s="206"/>
      <c r="M167" s="207"/>
      <c r="N167" s="206">
        <f>D27</f>
        <v>0</v>
      </c>
      <c r="O167" s="207"/>
      <c r="P167" s="175" t="e">
        <f t="shared" si="2"/>
        <v>#DIV/0!</v>
      </c>
    </row>
    <row r="168" spans="5:16" ht="13" customHeight="1">
      <c r="E168" s="152">
        <v>167</v>
      </c>
      <c r="F168" s="206">
        <f>D11</f>
        <v>0</v>
      </c>
      <c r="G168" s="207"/>
      <c r="H168" s="206"/>
      <c r="I168" s="206"/>
      <c r="J168" s="206"/>
      <c r="K168" s="206"/>
      <c r="L168" s="206"/>
      <c r="M168" s="207"/>
      <c r="N168" s="206">
        <f>D27</f>
        <v>0</v>
      </c>
      <c r="O168" s="207"/>
      <c r="P168" s="175" t="e">
        <f t="shared" si="2"/>
        <v>#DIV/0!</v>
      </c>
    </row>
    <row r="169" spans="5:16" ht="13" customHeight="1">
      <c r="E169" s="152">
        <v>168</v>
      </c>
      <c r="F169" s="206">
        <f>D11</f>
        <v>0</v>
      </c>
      <c r="G169" s="207"/>
      <c r="H169" s="206"/>
      <c r="I169" s="206"/>
      <c r="J169" s="206"/>
      <c r="K169" s="206"/>
      <c r="L169" s="206"/>
      <c r="M169" s="207"/>
      <c r="N169" s="206">
        <f>D27</f>
        <v>0</v>
      </c>
      <c r="O169" s="207"/>
      <c r="P169" s="175" t="e">
        <f t="shared" si="2"/>
        <v>#DIV/0!</v>
      </c>
    </row>
    <row r="170" spans="5:16" ht="13" customHeight="1">
      <c r="E170" s="152">
        <v>169</v>
      </c>
      <c r="F170" s="206">
        <f>D11</f>
        <v>0</v>
      </c>
      <c r="G170" s="207"/>
      <c r="H170" s="206"/>
      <c r="I170" s="206"/>
      <c r="J170" s="206"/>
      <c r="K170" s="206"/>
      <c r="L170" s="206"/>
      <c r="M170" s="207"/>
      <c r="N170" s="206">
        <f>D27</f>
        <v>0</v>
      </c>
      <c r="O170" s="207"/>
      <c r="P170" s="175" t="e">
        <f t="shared" si="2"/>
        <v>#DIV/0!</v>
      </c>
    </row>
    <row r="171" spans="5:16" ht="13" customHeight="1">
      <c r="E171" s="152">
        <v>170</v>
      </c>
      <c r="F171" s="206">
        <f>D11</f>
        <v>0</v>
      </c>
      <c r="G171" s="207"/>
      <c r="H171" s="206"/>
      <c r="I171" s="206"/>
      <c r="J171" s="206"/>
      <c r="K171" s="206">
        <f>T6</f>
        <v>0</v>
      </c>
      <c r="L171" s="206"/>
      <c r="M171" s="207"/>
      <c r="N171" s="206">
        <f>D27</f>
        <v>0</v>
      </c>
      <c r="O171" s="207"/>
      <c r="P171" s="175" t="e">
        <f t="shared" si="2"/>
        <v>#DIV/0!</v>
      </c>
    </row>
    <row r="172" spans="5:16" ht="13" customHeight="1">
      <c r="E172" s="152">
        <v>171</v>
      </c>
      <c r="F172" s="206">
        <f>D11</f>
        <v>0</v>
      </c>
      <c r="G172" s="207"/>
      <c r="H172" s="206"/>
      <c r="I172" s="206"/>
      <c r="J172" s="206"/>
      <c r="K172" s="206"/>
      <c r="L172" s="206"/>
      <c r="M172" s="207"/>
      <c r="N172" s="206">
        <f>D27</f>
        <v>0</v>
      </c>
      <c r="O172" s="207"/>
      <c r="P172" s="175" t="e">
        <f t="shared" si="2"/>
        <v>#DIV/0!</v>
      </c>
    </row>
    <row r="173" spans="5:16" ht="13" customHeight="1">
      <c r="E173" s="152">
        <v>172</v>
      </c>
      <c r="F173" s="206">
        <f>D11</f>
        <v>0</v>
      </c>
      <c r="G173" s="207"/>
      <c r="H173" s="206"/>
      <c r="I173" s="206"/>
      <c r="J173" s="206"/>
      <c r="K173" s="206"/>
      <c r="L173" s="206"/>
      <c r="M173" s="207"/>
      <c r="N173" s="206">
        <f>D27</f>
        <v>0</v>
      </c>
      <c r="O173" s="206" t="e">
        <f>D14</f>
        <v>#DIV/0!</v>
      </c>
      <c r="P173" s="175" t="e">
        <f t="shared" si="2"/>
        <v>#DIV/0!</v>
      </c>
    </row>
    <row r="174" spans="5:16" ht="13" customHeight="1">
      <c r="E174" s="152">
        <v>173</v>
      </c>
      <c r="F174" s="206">
        <f>D11</f>
        <v>0</v>
      </c>
      <c r="G174" s="207"/>
      <c r="H174" s="206"/>
      <c r="I174" s="206"/>
      <c r="J174" s="206"/>
      <c r="K174" s="206"/>
      <c r="L174" s="206"/>
      <c r="M174" s="207"/>
      <c r="N174" s="206">
        <f>D27</f>
        <v>0</v>
      </c>
      <c r="O174" s="207"/>
      <c r="P174" s="175" t="e">
        <f t="shared" si="2"/>
        <v>#DIV/0!</v>
      </c>
    </row>
    <row r="175" spans="5:16" ht="13" customHeight="1">
      <c r="E175" s="152">
        <v>174</v>
      </c>
      <c r="F175" s="206">
        <f>D11</f>
        <v>0</v>
      </c>
      <c r="G175" s="207"/>
      <c r="H175" s="206"/>
      <c r="I175" s="206"/>
      <c r="J175" s="206"/>
      <c r="K175" s="206"/>
      <c r="L175" s="206"/>
      <c r="M175" s="207"/>
      <c r="N175" s="206">
        <f>D27</f>
        <v>0</v>
      </c>
      <c r="O175" s="207"/>
      <c r="P175" s="175" t="e">
        <f t="shared" si="2"/>
        <v>#DIV/0!</v>
      </c>
    </row>
    <row r="176" spans="5:16" ht="13" customHeight="1">
      <c r="E176" s="152">
        <v>175</v>
      </c>
      <c r="F176" s="206">
        <f>D11</f>
        <v>0</v>
      </c>
      <c r="G176" s="207"/>
      <c r="H176" s="206">
        <f>T3</f>
        <v>0</v>
      </c>
      <c r="I176" s="206">
        <f>T4</f>
        <v>0</v>
      </c>
      <c r="J176" s="206"/>
      <c r="K176" s="206"/>
      <c r="L176" s="206"/>
      <c r="M176" s="207"/>
      <c r="N176" s="206">
        <f>D27</f>
        <v>0</v>
      </c>
      <c r="O176" s="207"/>
      <c r="P176" s="175" t="e">
        <f t="shared" si="2"/>
        <v>#DIV/0!</v>
      </c>
    </row>
    <row r="177" spans="5:16" ht="13" customHeight="1">
      <c r="E177" s="152">
        <v>176</v>
      </c>
      <c r="F177" s="206">
        <f>D11</f>
        <v>0</v>
      </c>
      <c r="G177" s="207"/>
      <c r="H177" s="206"/>
      <c r="I177" s="206"/>
      <c r="J177" s="206"/>
      <c r="K177" s="206"/>
      <c r="L177" s="206"/>
      <c r="M177" s="207"/>
      <c r="N177" s="206">
        <f>D27</f>
        <v>0</v>
      </c>
      <c r="O177" s="207"/>
      <c r="P177" s="175" t="e">
        <f t="shared" si="2"/>
        <v>#DIV/0!</v>
      </c>
    </row>
    <row r="178" spans="5:16" ht="13" customHeight="1">
      <c r="E178" s="152">
        <v>177</v>
      </c>
      <c r="F178" s="206">
        <f>D11</f>
        <v>0</v>
      </c>
      <c r="G178" s="207"/>
      <c r="H178" s="206"/>
      <c r="I178" s="206"/>
      <c r="J178" s="206"/>
      <c r="K178" s="206"/>
      <c r="L178" s="206"/>
      <c r="M178" s="207"/>
      <c r="N178" s="206">
        <f>D27</f>
        <v>0</v>
      </c>
      <c r="O178" s="207"/>
      <c r="P178" s="175" t="e">
        <f t="shared" si="2"/>
        <v>#DIV/0!</v>
      </c>
    </row>
    <row r="179" spans="5:16" ht="13" customHeight="1">
      <c r="E179" s="152">
        <v>178</v>
      </c>
      <c r="F179" s="206">
        <f>D11</f>
        <v>0</v>
      </c>
      <c r="G179" s="207"/>
      <c r="H179" s="206"/>
      <c r="I179" s="206"/>
      <c r="J179" s="206"/>
      <c r="K179" s="206"/>
      <c r="L179" s="206"/>
      <c r="M179" s="207"/>
      <c r="N179" s="206">
        <f>D27</f>
        <v>0</v>
      </c>
      <c r="O179" s="207"/>
      <c r="P179" s="175" t="e">
        <f t="shared" si="2"/>
        <v>#DIV/0!</v>
      </c>
    </row>
    <row r="180" spans="5:16" ht="13" customHeight="1">
      <c r="E180" s="152">
        <v>179</v>
      </c>
      <c r="F180" s="206">
        <f>D11</f>
        <v>0</v>
      </c>
      <c r="G180" s="207"/>
      <c r="H180" s="206"/>
      <c r="I180" s="206"/>
      <c r="J180" s="206"/>
      <c r="K180" s="206"/>
      <c r="L180" s="206"/>
      <c r="M180" s="207"/>
      <c r="N180" s="206">
        <f>D27</f>
        <v>0</v>
      </c>
      <c r="O180" s="207"/>
      <c r="P180" s="175" t="e">
        <f t="shared" si="2"/>
        <v>#DIV/0!</v>
      </c>
    </row>
    <row r="181" spans="5:16" ht="13" customHeight="1">
      <c r="E181" s="152">
        <v>180</v>
      </c>
      <c r="F181" s="206">
        <f>D11</f>
        <v>0</v>
      </c>
      <c r="G181" s="206">
        <f>D6</f>
        <v>0</v>
      </c>
      <c r="H181" s="206"/>
      <c r="I181" s="206"/>
      <c r="J181" s="206">
        <f>T5</f>
        <v>0</v>
      </c>
      <c r="K181" s="206"/>
      <c r="L181" s="206">
        <f>T7</f>
        <v>0</v>
      </c>
      <c r="M181" s="207"/>
      <c r="N181" s="206">
        <f>D27</f>
        <v>0</v>
      </c>
      <c r="O181" s="206" t="e">
        <f>D14</f>
        <v>#DIV/0!</v>
      </c>
      <c r="P181" s="175" t="e">
        <f t="shared" si="2"/>
        <v>#DIV/0!</v>
      </c>
    </row>
    <row r="182" spans="5:16" ht="13" customHeight="1">
      <c r="E182" s="152">
        <v>181</v>
      </c>
      <c r="F182" s="206">
        <f>D11</f>
        <v>0</v>
      </c>
      <c r="G182" s="207"/>
      <c r="H182" s="206"/>
      <c r="I182" s="206"/>
      <c r="J182" s="206"/>
      <c r="K182" s="206"/>
      <c r="L182" s="206"/>
      <c r="M182" s="207"/>
      <c r="N182" s="206">
        <f>D27</f>
        <v>0</v>
      </c>
      <c r="O182" s="207"/>
      <c r="P182" s="175" t="e">
        <f t="shared" si="2"/>
        <v>#DIV/0!</v>
      </c>
    </row>
    <row r="183" spans="5:16" ht="13" customHeight="1">
      <c r="E183" s="152">
        <v>182</v>
      </c>
      <c r="F183" s="206">
        <f>D11</f>
        <v>0</v>
      </c>
      <c r="G183" s="207"/>
      <c r="H183" s="206"/>
      <c r="I183" s="206"/>
      <c r="J183" s="206"/>
      <c r="K183" s="206"/>
      <c r="L183" s="206"/>
      <c r="M183" s="207"/>
      <c r="N183" s="206">
        <f>D27</f>
        <v>0</v>
      </c>
      <c r="O183" s="207"/>
      <c r="P183" s="175" t="e">
        <f t="shared" si="2"/>
        <v>#DIV/0!</v>
      </c>
    </row>
    <row r="184" spans="5:16" ht="13" customHeight="1">
      <c r="E184" s="152">
        <v>183</v>
      </c>
      <c r="F184" s="206">
        <f>D11</f>
        <v>0</v>
      </c>
      <c r="G184" s="207"/>
      <c r="H184" s="206"/>
      <c r="I184" s="206"/>
      <c r="J184" s="206"/>
      <c r="K184" s="206"/>
      <c r="L184" s="206"/>
      <c r="M184" s="207"/>
      <c r="N184" s="206">
        <f>D27</f>
        <v>0</v>
      </c>
      <c r="O184" s="207"/>
      <c r="P184" s="175" t="e">
        <f t="shared" si="2"/>
        <v>#DIV/0!</v>
      </c>
    </row>
    <row r="185" spans="5:16" ht="13" customHeight="1">
      <c r="E185" s="152">
        <v>184</v>
      </c>
      <c r="F185" s="206">
        <f>D11</f>
        <v>0</v>
      </c>
      <c r="G185" s="207"/>
      <c r="H185" s="206"/>
      <c r="I185" s="206"/>
      <c r="J185" s="206"/>
      <c r="K185" s="206"/>
      <c r="L185" s="206"/>
      <c r="M185" s="207"/>
      <c r="N185" s="206">
        <f>D27</f>
        <v>0</v>
      </c>
      <c r="O185" s="207"/>
      <c r="P185" s="175" t="e">
        <f t="shared" si="2"/>
        <v>#DIV/0!</v>
      </c>
    </row>
    <row r="186" spans="5:16" ht="13" customHeight="1">
      <c r="E186" s="152">
        <v>185</v>
      </c>
      <c r="F186" s="206">
        <f>D11</f>
        <v>0</v>
      </c>
      <c r="G186" s="207"/>
      <c r="H186" s="206"/>
      <c r="I186" s="206"/>
      <c r="J186" s="206"/>
      <c r="K186" s="206">
        <f>T6</f>
        <v>0</v>
      </c>
      <c r="L186" s="206"/>
      <c r="M186" s="206">
        <f>D17</f>
        <v>0</v>
      </c>
      <c r="N186" s="206">
        <f>D27</f>
        <v>0</v>
      </c>
      <c r="O186" s="207"/>
      <c r="P186" s="175" t="e">
        <f t="shared" si="2"/>
        <v>#DIV/0!</v>
      </c>
    </row>
    <row r="187" spans="5:16" ht="13" customHeight="1">
      <c r="E187" s="152">
        <v>186</v>
      </c>
      <c r="F187" s="206">
        <f>D11</f>
        <v>0</v>
      </c>
      <c r="G187" s="207"/>
      <c r="H187" s="206"/>
      <c r="I187" s="206"/>
      <c r="J187" s="206"/>
      <c r="K187" s="206"/>
      <c r="L187" s="206"/>
      <c r="M187" s="207"/>
      <c r="N187" s="206">
        <f>D27</f>
        <v>0</v>
      </c>
      <c r="O187" s="207"/>
      <c r="P187" s="175" t="e">
        <f t="shared" si="2"/>
        <v>#DIV/0!</v>
      </c>
    </row>
    <row r="188" spans="5:16" ht="13" customHeight="1">
      <c r="E188" s="152">
        <v>187</v>
      </c>
      <c r="F188" s="206">
        <f>D11</f>
        <v>0</v>
      </c>
      <c r="G188" s="207"/>
      <c r="H188" s="206"/>
      <c r="I188" s="206"/>
      <c r="J188" s="206"/>
      <c r="K188" s="206"/>
      <c r="L188" s="206"/>
      <c r="M188" s="207"/>
      <c r="N188" s="206">
        <f>D27</f>
        <v>0</v>
      </c>
      <c r="O188" s="207"/>
      <c r="P188" s="175" t="e">
        <f t="shared" si="2"/>
        <v>#DIV/0!</v>
      </c>
    </row>
    <row r="189" spans="5:16" ht="13" customHeight="1">
      <c r="E189" s="152">
        <v>188</v>
      </c>
      <c r="F189" s="206">
        <f>D11</f>
        <v>0</v>
      </c>
      <c r="G189" s="207"/>
      <c r="H189" s="206"/>
      <c r="I189" s="206"/>
      <c r="J189" s="206"/>
      <c r="K189" s="206"/>
      <c r="L189" s="206"/>
      <c r="M189" s="207"/>
      <c r="N189" s="206">
        <f>D27</f>
        <v>0</v>
      </c>
      <c r="O189" s="206" t="e">
        <f>D14</f>
        <v>#DIV/0!</v>
      </c>
      <c r="P189" s="175" t="e">
        <f t="shared" si="2"/>
        <v>#DIV/0!</v>
      </c>
    </row>
    <row r="190" spans="5:16" ht="13" customHeight="1">
      <c r="E190" s="152">
        <v>189</v>
      </c>
      <c r="F190" s="206">
        <f>D11</f>
        <v>0</v>
      </c>
      <c r="G190" s="207"/>
      <c r="H190" s="206"/>
      <c r="I190" s="206"/>
      <c r="J190" s="206"/>
      <c r="K190" s="206"/>
      <c r="L190" s="206"/>
      <c r="M190" s="207"/>
      <c r="N190" s="206">
        <f>D27</f>
        <v>0</v>
      </c>
      <c r="O190" s="207"/>
      <c r="P190" s="175" t="e">
        <f t="shared" si="2"/>
        <v>#DIV/0!</v>
      </c>
    </row>
    <row r="191" spans="5:16" ht="13" customHeight="1">
      <c r="E191" s="152">
        <v>190</v>
      </c>
      <c r="F191" s="206">
        <f>D11</f>
        <v>0</v>
      </c>
      <c r="G191" s="207"/>
      <c r="H191" s="206">
        <f>T3</f>
        <v>0</v>
      </c>
      <c r="I191" s="206">
        <f>T4</f>
        <v>0</v>
      </c>
      <c r="J191" s="206"/>
      <c r="K191" s="206"/>
      <c r="L191" s="206"/>
      <c r="M191" s="207"/>
      <c r="N191" s="206">
        <f>D27</f>
        <v>0</v>
      </c>
      <c r="O191" s="207"/>
      <c r="P191" s="175" t="e">
        <f t="shared" si="2"/>
        <v>#DIV/0!</v>
      </c>
    </row>
    <row r="192" spans="5:16" ht="13" customHeight="1">
      <c r="E192" s="152">
        <v>191</v>
      </c>
      <c r="F192" s="206">
        <f>D11</f>
        <v>0</v>
      </c>
      <c r="G192" s="207"/>
      <c r="H192" s="206"/>
      <c r="I192" s="206"/>
      <c r="J192" s="206"/>
      <c r="K192" s="206"/>
      <c r="L192" s="206"/>
      <c r="M192" s="207"/>
      <c r="N192" s="206">
        <f>D27</f>
        <v>0</v>
      </c>
      <c r="O192" s="207"/>
      <c r="P192" s="175" t="e">
        <f t="shared" si="2"/>
        <v>#DIV/0!</v>
      </c>
    </row>
    <row r="193" spans="5:16" ht="13" customHeight="1">
      <c r="E193" s="152">
        <v>192</v>
      </c>
      <c r="F193" s="206">
        <f>D11</f>
        <v>0</v>
      </c>
      <c r="G193" s="207"/>
      <c r="H193" s="206"/>
      <c r="I193" s="206"/>
      <c r="J193" s="206"/>
      <c r="K193" s="206"/>
      <c r="L193" s="206"/>
      <c r="M193" s="207"/>
      <c r="N193" s="206">
        <f>D27</f>
        <v>0</v>
      </c>
      <c r="O193" s="207"/>
      <c r="P193" s="175" t="e">
        <f t="shared" si="2"/>
        <v>#DIV/0!</v>
      </c>
    </row>
    <row r="194" spans="5:16" ht="13" customHeight="1">
      <c r="E194" s="152">
        <v>193</v>
      </c>
      <c r="F194" s="206">
        <f>D11</f>
        <v>0</v>
      </c>
      <c r="G194" s="207"/>
      <c r="H194" s="206"/>
      <c r="I194" s="206"/>
      <c r="J194" s="206"/>
      <c r="K194" s="206"/>
      <c r="L194" s="206"/>
      <c r="M194" s="207"/>
      <c r="N194" s="206">
        <f>D27</f>
        <v>0</v>
      </c>
      <c r="O194" s="207"/>
      <c r="P194" s="175" t="e">
        <f t="shared" si="2"/>
        <v>#DIV/0!</v>
      </c>
    </row>
    <row r="195" spans="5:16" ht="13" customHeight="1">
      <c r="E195" s="152">
        <v>194</v>
      </c>
      <c r="F195" s="206">
        <f>D11</f>
        <v>0</v>
      </c>
      <c r="G195" s="207"/>
      <c r="H195" s="206"/>
      <c r="I195" s="206"/>
      <c r="J195" s="206"/>
      <c r="K195" s="206"/>
      <c r="L195" s="206"/>
      <c r="M195" s="207"/>
      <c r="N195" s="206">
        <f>D27</f>
        <v>0</v>
      </c>
      <c r="O195" s="207"/>
      <c r="P195" s="175" t="e">
        <f t="shared" ref="P195:P258" si="3">P194+(F195+G195+H195+I195+J195+K195+L195)-(M195+N195+O195)</f>
        <v>#DIV/0!</v>
      </c>
    </row>
    <row r="196" spans="5:16" ht="13" customHeight="1">
      <c r="E196" s="152">
        <v>195</v>
      </c>
      <c r="F196" s="206">
        <f>D11</f>
        <v>0</v>
      </c>
      <c r="G196" s="206">
        <f>D6</f>
        <v>0</v>
      </c>
      <c r="H196" s="206"/>
      <c r="I196" s="206"/>
      <c r="J196" s="206">
        <f>T5</f>
        <v>0</v>
      </c>
      <c r="K196" s="206"/>
      <c r="L196" s="206">
        <f>T7</f>
        <v>0</v>
      </c>
      <c r="M196" s="207"/>
      <c r="N196" s="206">
        <f>D27</f>
        <v>0</v>
      </c>
      <c r="O196" s="206" t="e">
        <f>D14</f>
        <v>#DIV/0!</v>
      </c>
      <c r="P196" s="175" t="e">
        <f t="shared" si="3"/>
        <v>#DIV/0!</v>
      </c>
    </row>
    <row r="197" spans="5:16" ht="13" customHeight="1">
      <c r="E197" s="152">
        <v>196</v>
      </c>
      <c r="F197" s="206">
        <f>D11</f>
        <v>0</v>
      </c>
      <c r="G197" s="207"/>
      <c r="H197" s="206"/>
      <c r="I197" s="206"/>
      <c r="J197" s="206"/>
      <c r="K197" s="206"/>
      <c r="L197" s="206"/>
      <c r="M197" s="207"/>
      <c r="N197" s="206">
        <f>D27</f>
        <v>0</v>
      </c>
      <c r="O197" s="207"/>
      <c r="P197" s="175" t="e">
        <f t="shared" si="3"/>
        <v>#DIV/0!</v>
      </c>
    </row>
    <row r="198" spans="5:16" ht="13" customHeight="1">
      <c r="E198" s="152">
        <v>197</v>
      </c>
      <c r="F198" s="206">
        <f>D11</f>
        <v>0</v>
      </c>
      <c r="G198" s="207"/>
      <c r="H198" s="206"/>
      <c r="I198" s="206"/>
      <c r="J198" s="206"/>
      <c r="K198" s="206"/>
      <c r="L198" s="206"/>
      <c r="M198" s="207"/>
      <c r="N198" s="206">
        <f>D27</f>
        <v>0</v>
      </c>
      <c r="O198" s="207"/>
      <c r="P198" s="175" t="e">
        <f t="shared" si="3"/>
        <v>#DIV/0!</v>
      </c>
    </row>
    <row r="199" spans="5:16" ht="13" customHeight="1">
      <c r="E199" s="152">
        <v>198</v>
      </c>
      <c r="F199" s="206">
        <f>D11</f>
        <v>0</v>
      </c>
      <c r="G199" s="207"/>
      <c r="H199" s="206"/>
      <c r="I199" s="206"/>
      <c r="J199" s="206"/>
      <c r="K199" s="206"/>
      <c r="L199" s="206"/>
      <c r="M199" s="207"/>
      <c r="N199" s="206">
        <f>D27</f>
        <v>0</v>
      </c>
      <c r="O199" s="207"/>
      <c r="P199" s="175" t="e">
        <f t="shared" si="3"/>
        <v>#DIV/0!</v>
      </c>
    </row>
    <row r="200" spans="5:16" ht="13" customHeight="1">
      <c r="E200" s="152">
        <v>199</v>
      </c>
      <c r="F200" s="206">
        <f>D11</f>
        <v>0</v>
      </c>
      <c r="G200" s="207"/>
      <c r="H200" s="206"/>
      <c r="I200" s="206"/>
      <c r="J200" s="206"/>
      <c r="K200" s="206"/>
      <c r="L200" s="206"/>
      <c r="M200" s="207"/>
      <c r="N200" s="206">
        <f>D27</f>
        <v>0</v>
      </c>
      <c r="O200" s="207"/>
      <c r="P200" s="175" t="e">
        <f t="shared" si="3"/>
        <v>#DIV/0!</v>
      </c>
    </row>
    <row r="201" spans="5:16" ht="13" customHeight="1">
      <c r="E201" s="152">
        <v>200</v>
      </c>
      <c r="F201" s="206">
        <f>D11</f>
        <v>0</v>
      </c>
      <c r="G201" s="207"/>
      <c r="H201" s="206"/>
      <c r="I201" s="206"/>
      <c r="J201" s="206"/>
      <c r="K201" s="206">
        <f>T6</f>
        <v>0</v>
      </c>
      <c r="L201" s="206"/>
      <c r="M201" s="207"/>
      <c r="N201" s="206">
        <f>D27</f>
        <v>0</v>
      </c>
      <c r="O201" s="207"/>
      <c r="P201" s="175" t="e">
        <f t="shared" si="3"/>
        <v>#DIV/0!</v>
      </c>
    </row>
    <row r="202" spans="5:16" ht="13" customHeight="1">
      <c r="E202" s="152">
        <v>201</v>
      </c>
      <c r="F202" s="206">
        <f>D11</f>
        <v>0</v>
      </c>
      <c r="G202" s="207"/>
      <c r="H202" s="206"/>
      <c r="I202" s="206"/>
      <c r="J202" s="206"/>
      <c r="K202" s="206"/>
      <c r="L202" s="206"/>
      <c r="M202" s="207"/>
      <c r="N202" s="206">
        <f>D27</f>
        <v>0</v>
      </c>
      <c r="O202" s="207"/>
      <c r="P202" s="175" t="e">
        <f t="shared" si="3"/>
        <v>#DIV/0!</v>
      </c>
    </row>
    <row r="203" spans="5:16" ht="13" customHeight="1">
      <c r="E203" s="152">
        <v>202</v>
      </c>
      <c r="F203" s="206">
        <f>D11</f>
        <v>0</v>
      </c>
      <c r="G203" s="207"/>
      <c r="H203" s="206"/>
      <c r="I203" s="206"/>
      <c r="J203" s="206"/>
      <c r="K203" s="206"/>
      <c r="L203" s="206"/>
      <c r="M203" s="207"/>
      <c r="N203" s="206">
        <f>D27</f>
        <v>0</v>
      </c>
      <c r="O203" s="206" t="e">
        <f>D14</f>
        <v>#DIV/0!</v>
      </c>
      <c r="P203" s="175" t="e">
        <f t="shared" si="3"/>
        <v>#DIV/0!</v>
      </c>
    </row>
    <row r="204" spans="5:16" ht="13" customHeight="1">
      <c r="E204" s="152">
        <v>203</v>
      </c>
      <c r="F204" s="206">
        <f>D11</f>
        <v>0</v>
      </c>
      <c r="G204" s="207"/>
      <c r="H204" s="206"/>
      <c r="I204" s="206"/>
      <c r="J204" s="206"/>
      <c r="K204" s="206"/>
      <c r="L204" s="206"/>
      <c r="M204" s="207"/>
      <c r="N204" s="206">
        <f>D27</f>
        <v>0</v>
      </c>
      <c r="O204" s="207"/>
      <c r="P204" s="175" t="e">
        <f t="shared" si="3"/>
        <v>#DIV/0!</v>
      </c>
    </row>
    <row r="205" spans="5:16" ht="13" customHeight="1">
      <c r="E205" s="152">
        <v>204</v>
      </c>
      <c r="F205" s="206">
        <f>D11</f>
        <v>0</v>
      </c>
      <c r="G205" s="207"/>
      <c r="H205" s="206"/>
      <c r="I205" s="206"/>
      <c r="J205" s="206"/>
      <c r="K205" s="206"/>
      <c r="L205" s="206"/>
      <c r="M205" s="207"/>
      <c r="N205" s="206">
        <f>D27</f>
        <v>0</v>
      </c>
      <c r="O205" s="207"/>
      <c r="P205" s="175" t="e">
        <f t="shared" si="3"/>
        <v>#DIV/0!</v>
      </c>
    </row>
    <row r="206" spans="5:16" ht="13" customHeight="1">
      <c r="E206" s="152">
        <v>205</v>
      </c>
      <c r="F206" s="206">
        <f>D11</f>
        <v>0</v>
      </c>
      <c r="G206" s="207"/>
      <c r="H206" s="206">
        <f>T3</f>
        <v>0</v>
      </c>
      <c r="I206" s="206">
        <f>T4</f>
        <v>0</v>
      </c>
      <c r="J206" s="206"/>
      <c r="K206" s="206"/>
      <c r="L206" s="206"/>
      <c r="M206" s="207"/>
      <c r="N206" s="206">
        <f>D27</f>
        <v>0</v>
      </c>
      <c r="O206" s="207"/>
      <c r="P206" s="175" t="e">
        <f t="shared" si="3"/>
        <v>#DIV/0!</v>
      </c>
    </row>
    <row r="207" spans="5:16" ht="13" customHeight="1">
      <c r="E207" s="152">
        <v>206</v>
      </c>
      <c r="F207" s="206">
        <f>D11</f>
        <v>0</v>
      </c>
      <c r="G207" s="207"/>
      <c r="H207" s="206"/>
      <c r="I207" s="206"/>
      <c r="J207" s="206"/>
      <c r="K207" s="206"/>
      <c r="L207" s="206"/>
      <c r="M207" s="207"/>
      <c r="N207" s="206">
        <f>D27</f>
        <v>0</v>
      </c>
      <c r="O207" s="207"/>
      <c r="P207" s="175" t="e">
        <f t="shared" si="3"/>
        <v>#DIV/0!</v>
      </c>
    </row>
    <row r="208" spans="5:16" ht="13" customHeight="1">
      <c r="E208" s="152">
        <v>207</v>
      </c>
      <c r="F208" s="206">
        <f>D11</f>
        <v>0</v>
      </c>
      <c r="G208" s="207"/>
      <c r="H208" s="206"/>
      <c r="I208" s="206"/>
      <c r="J208" s="206"/>
      <c r="K208" s="206"/>
      <c r="L208" s="206"/>
      <c r="M208" s="207"/>
      <c r="N208" s="206">
        <f>D27</f>
        <v>0</v>
      </c>
      <c r="O208" s="207"/>
      <c r="P208" s="175" t="e">
        <f t="shared" si="3"/>
        <v>#DIV/0!</v>
      </c>
    </row>
    <row r="209" spans="5:16" ht="13" customHeight="1">
      <c r="E209" s="152">
        <v>208</v>
      </c>
      <c r="F209" s="206">
        <f>D11</f>
        <v>0</v>
      </c>
      <c r="G209" s="207"/>
      <c r="H209" s="206"/>
      <c r="I209" s="206"/>
      <c r="J209" s="206"/>
      <c r="K209" s="206"/>
      <c r="L209" s="206"/>
      <c r="M209" s="207"/>
      <c r="N209" s="206">
        <f>D27</f>
        <v>0</v>
      </c>
      <c r="O209" s="207"/>
      <c r="P209" s="175" t="e">
        <f t="shared" si="3"/>
        <v>#DIV/0!</v>
      </c>
    </row>
    <row r="210" spans="5:16" ht="13" customHeight="1">
      <c r="E210" s="152">
        <v>209</v>
      </c>
      <c r="F210" s="206">
        <f>D11</f>
        <v>0</v>
      </c>
      <c r="G210" s="207"/>
      <c r="H210" s="206"/>
      <c r="I210" s="206"/>
      <c r="J210" s="206"/>
      <c r="K210" s="206"/>
      <c r="L210" s="206"/>
      <c r="M210" s="207"/>
      <c r="N210" s="206">
        <f>D27</f>
        <v>0</v>
      </c>
      <c r="O210" s="207"/>
      <c r="P210" s="175" t="e">
        <f t="shared" si="3"/>
        <v>#DIV/0!</v>
      </c>
    </row>
    <row r="211" spans="5:16" ht="13" customHeight="1">
      <c r="E211" s="152">
        <v>210</v>
      </c>
      <c r="F211" s="206">
        <f>D11</f>
        <v>0</v>
      </c>
      <c r="G211" s="206">
        <f>D6</f>
        <v>0</v>
      </c>
      <c r="H211" s="206"/>
      <c r="I211" s="206"/>
      <c r="J211" s="206">
        <f>T5</f>
        <v>0</v>
      </c>
      <c r="K211" s="206"/>
      <c r="L211" s="206">
        <f>T7</f>
        <v>0</v>
      </c>
      <c r="M211" s="207"/>
      <c r="N211" s="206">
        <f>D27</f>
        <v>0</v>
      </c>
      <c r="O211" s="206" t="e">
        <f>D14</f>
        <v>#DIV/0!</v>
      </c>
      <c r="P211" s="175" t="e">
        <f t="shared" si="3"/>
        <v>#DIV/0!</v>
      </c>
    </row>
    <row r="212" spans="5:16" ht="13" customHeight="1">
      <c r="E212" s="152">
        <v>211</v>
      </c>
      <c r="F212" s="206">
        <f>D11</f>
        <v>0</v>
      </c>
      <c r="G212" s="207"/>
      <c r="H212" s="206"/>
      <c r="I212" s="206"/>
      <c r="J212" s="206"/>
      <c r="K212" s="206"/>
      <c r="L212" s="206"/>
      <c r="M212" s="207"/>
      <c r="N212" s="206">
        <f>D27</f>
        <v>0</v>
      </c>
      <c r="O212" s="207"/>
      <c r="P212" s="175" t="e">
        <f t="shared" si="3"/>
        <v>#DIV/0!</v>
      </c>
    </row>
    <row r="213" spans="5:16" ht="13" customHeight="1">
      <c r="E213" s="152">
        <v>212</v>
      </c>
      <c r="F213" s="206">
        <f>D11</f>
        <v>0</v>
      </c>
      <c r="G213" s="207"/>
      <c r="H213" s="206"/>
      <c r="I213" s="206"/>
      <c r="J213" s="206"/>
      <c r="K213" s="206"/>
      <c r="L213" s="206"/>
      <c r="M213" s="207"/>
      <c r="N213" s="206">
        <f>D27</f>
        <v>0</v>
      </c>
      <c r="O213" s="207"/>
      <c r="P213" s="175" t="e">
        <f t="shared" si="3"/>
        <v>#DIV/0!</v>
      </c>
    </row>
    <row r="214" spans="5:16" ht="13" customHeight="1">
      <c r="E214" s="152">
        <v>213</v>
      </c>
      <c r="F214" s="206">
        <f>D11</f>
        <v>0</v>
      </c>
      <c r="G214" s="207"/>
      <c r="H214" s="206"/>
      <c r="I214" s="206"/>
      <c r="J214" s="206"/>
      <c r="K214" s="206"/>
      <c r="L214" s="206"/>
      <c r="M214" s="207"/>
      <c r="N214" s="206">
        <f>D27</f>
        <v>0</v>
      </c>
      <c r="O214" s="207"/>
      <c r="P214" s="175" t="e">
        <f t="shared" si="3"/>
        <v>#DIV/0!</v>
      </c>
    </row>
    <row r="215" spans="5:16" ht="13" customHeight="1">
      <c r="E215" s="152">
        <v>214</v>
      </c>
      <c r="F215" s="206">
        <f>D11</f>
        <v>0</v>
      </c>
      <c r="G215" s="207"/>
      <c r="H215" s="206"/>
      <c r="I215" s="206"/>
      <c r="J215" s="206"/>
      <c r="K215" s="206"/>
      <c r="L215" s="206"/>
      <c r="M215" s="207"/>
      <c r="N215" s="206">
        <f>D27</f>
        <v>0</v>
      </c>
      <c r="O215" s="207"/>
      <c r="P215" s="175" t="e">
        <f t="shared" si="3"/>
        <v>#DIV/0!</v>
      </c>
    </row>
    <row r="216" spans="5:16" ht="13" customHeight="1">
      <c r="E216" s="152">
        <v>215</v>
      </c>
      <c r="F216" s="206">
        <f>D11</f>
        <v>0</v>
      </c>
      <c r="G216" s="207"/>
      <c r="H216" s="206"/>
      <c r="I216" s="206"/>
      <c r="J216" s="206"/>
      <c r="K216" s="206">
        <f>T6</f>
        <v>0</v>
      </c>
      <c r="L216" s="206"/>
      <c r="M216" s="206">
        <f>D17</f>
        <v>0</v>
      </c>
      <c r="N216" s="206">
        <f>D27</f>
        <v>0</v>
      </c>
      <c r="O216" s="207"/>
      <c r="P216" s="175" t="e">
        <f t="shared" si="3"/>
        <v>#DIV/0!</v>
      </c>
    </row>
    <row r="217" spans="5:16" ht="13" customHeight="1">
      <c r="E217" s="152">
        <v>216</v>
      </c>
      <c r="F217" s="206">
        <f>D11</f>
        <v>0</v>
      </c>
      <c r="G217" s="207"/>
      <c r="H217" s="206"/>
      <c r="I217" s="206"/>
      <c r="J217" s="206"/>
      <c r="K217" s="206"/>
      <c r="L217" s="206"/>
      <c r="M217" s="207"/>
      <c r="N217" s="206">
        <f>D27</f>
        <v>0</v>
      </c>
      <c r="O217" s="207"/>
      <c r="P217" s="175" t="e">
        <f t="shared" si="3"/>
        <v>#DIV/0!</v>
      </c>
    </row>
    <row r="218" spans="5:16" ht="13" customHeight="1">
      <c r="E218" s="152">
        <v>217</v>
      </c>
      <c r="F218" s="206">
        <f>D11</f>
        <v>0</v>
      </c>
      <c r="G218" s="207"/>
      <c r="H218" s="206"/>
      <c r="I218" s="206"/>
      <c r="J218" s="206"/>
      <c r="K218" s="206"/>
      <c r="L218" s="206"/>
      <c r="M218" s="207"/>
      <c r="N218" s="206">
        <f>D27</f>
        <v>0</v>
      </c>
      <c r="O218" s="207"/>
      <c r="P218" s="175" t="e">
        <f t="shared" si="3"/>
        <v>#DIV/0!</v>
      </c>
    </row>
    <row r="219" spans="5:16" ht="13" customHeight="1">
      <c r="E219" s="152">
        <v>218</v>
      </c>
      <c r="F219" s="206">
        <f>D11</f>
        <v>0</v>
      </c>
      <c r="G219" s="207"/>
      <c r="H219" s="206"/>
      <c r="I219" s="206"/>
      <c r="J219" s="206"/>
      <c r="K219" s="206"/>
      <c r="L219" s="206"/>
      <c r="M219" s="207"/>
      <c r="N219" s="206">
        <f>D27</f>
        <v>0</v>
      </c>
      <c r="O219" s="206" t="e">
        <f>D14</f>
        <v>#DIV/0!</v>
      </c>
      <c r="P219" s="175" t="e">
        <f t="shared" si="3"/>
        <v>#DIV/0!</v>
      </c>
    </row>
    <row r="220" spans="5:16" ht="13" customHeight="1">
      <c r="E220" s="152">
        <v>219</v>
      </c>
      <c r="F220" s="206">
        <f>D11</f>
        <v>0</v>
      </c>
      <c r="G220" s="207"/>
      <c r="H220" s="206"/>
      <c r="I220" s="206"/>
      <c r="J220" s="206"/>
      <c r="K220" s="206"/>
      <c r="L220" s="206"/>
      <c r="M220" s="207"/>
      <c r="N220" s="206">
        <f>D27</f>
        <v>0</v>
      </c>
      <c r="O220" s="207"/>
      <c r="P220" s="175" t="e">
        <f t="shared" si="3"/>
        <v>#DIV/0!</v>
      </c>
    </row>
    <row r="221" spans="5:16" ht="13" customHeight="1">
      <c r="E221" s="152">
        <v>220</v>
      </c>
      <c r="F221" s="206">
        <f>D11</f>
        <v>0</v>
      </c>
      <c r="G221" s="207"/>
      <c r="H221" s="206">
        <f>T3</f>
        <v>0</v>
      </c>
      <c r="I221" s="206">
        <f>T4</f>
        <v>0</v>
      </c>
      <c r="J221" s="206"/>
      <c r="K221" s="206"/>
      <c r="L221" s="206"/>
      <c r="M221" s="207"/>
      <c r="N221" s="206">
        <f>D27</f>
        <v>0</v>
      </c>
      <c r="O221" s="207"/>
      <c r="P221" s="175" t="e">
        <f t="shared" si="3"/>
        <v>#DIV/0!</v>
      </c>
    </row>
    <row r="222" spans="5:16" ht="13" customHeight="1">
      <c r="E222" s="152">
        <v>221</v>
      </c>
      <c r="F222" s="206">
        <f>D11</f>
        <v>0</v>
      </c>
      <c r="G222" s="207"/>
      <c r="H222" s="206"/>
      <c r="I222" s="206"/>
      <c r="J222" s="206"/>
      <c r="K222" s="206"/>
      <c r="L222" s="206"/>
      <c r="M222" s="207"/>
      <c r="N222" s="206">
        <f>D27</f>
        <v>0</v>
      </c>
      <c r="O222" s="207"/>
      <c r="P222" s="175" t="e">
        <f t="shared" si="3"/>
        <v>#DIV/0!</v>
      </c>
    </row>
    <row r="223" spans="5:16" ht="13" customHeight="1">
      <c r="E223" s="152">
        <v>222</v>
      </c>
      <c r="F223" s="206">
        <f>D11</f>
        <v>0</v>
      </c>
      <c r="G223" s="207"/>
      <c r="H223" s="206"/>
      <c r="I223" s="206"/>
      <c r="J223" s="206"/>
      <c r="K223" s="206"/>
      <c r="L223" s="206"/>
      <c r="M223" s="207"/>
      <c r="N223" s="206">
        <f>D27</f>
        <v>0</v>
      </c>
      <c r="O223" s="207"/>
      <c r="P223" s="175" t="e">
        <f t="shared" si="3"/>
        <v>#DIV/0!</v>
      </c>
    </row>
    <row r="224" spans="5:16" ht="13" customHeight="1">
      <c r="E224" s="152">
        <v>223</v>
      </c>
      <c r="F224" s="206">
        <f>D11</f>
        <v>0</v>
      </c>
      <c r="G224" s="207"/>
      <c r="H224" s="206"/>
      <c r="I224" s="206"/>
      <c r="J224" s="206"/>
      <c r="K224" s="206"/>
      <c r="L224" s="206"/>
      <c r="M224" s="207"/>
      <c r="N224" s="206">
        <f>D27</f>
        <v>0</v>
      </c>
      <c r="O224" s="207"/>
      <c r="P224" s="175" t="e">
        <f t="shared" si="3"/>
        <v>#DIV/0!</v>
      </c>
    </row>
    <row r="225" spans="5:16" ht="13" customHeight="1">
      <c r="E225" s="152">
        <v>224</v>
      </c>
      <c r="F225" s="206">
        <f>D11</f>
        <v>0</v>
      </c>
      <c r="G225" s="207"/>
      <c r="H225" s="206"/>
      <c r="I225" s="206"/>
      <c r="J225" s="206"/>
      <c r="K225" s="206"/>
      <c r="L225" s="206"/>
      <c r="M225" s="207"/>
      <c r="N225" s="206">
        <f>D27</f>
        <v>0</v>
      </c>
      <c r="O225" s="207"/>
      <c r="P225" s="175" t="e">
        <f t="shared" si="3"/>
        <v>#DIV/0!</v>
      </c>
    </row>
    <row r="226" spans="5:16" ht="13" customHeight="1">
      <c r="E226" s="152">
        <v>225</v>
      </c>
      <c r="F226" s="206">
        <f>D11</f>
        <v>0</v>
      </c>
      <c r="G226" s="206">
        <f>D6</f>
        <v>0</v>
      </c>
      <c r="H226" s="206"/>
      <c r="I226" s="206"/>
      <c r="J226" s="206">
        <f>T5</f>
        <v>0</v>
      </c>
      <c r="K226" s="206"/>
      <c r="L226" s="206">
        <f>T7</f>
        <v>0</v>
      </c>
      <c r="M226" s="207"/>
      <c r="N226" s="206">
        <f>D27</f>
        <v>0</v>
      </c>
      <c r="O226" s="206" t="e">
        <f>D14</f>
        <v>#DIV/0!</v>
      </c>
      <c r="P226" s="175" t="e">
        <f t="shared" si="3"/>
        <v>#DIV/0!</v>
      </c>
    </row>
    <row r="227" spans="5:16" ht="13" customHeight="1">
      <c r="E227" s="152">
        <v>226</v>
      </c>
      <c r="F227" s="206">
        <f>D11</f>
        <v>0</v>
      </c>
      <c r="G227" s="207"/>
      <c r="H227" s="206"/>
      <c r="I227" s="206"/>
      <c r="J227" s="206"/>
      <c r="K227" s="206"/>
      <c r="L227" s="206"/>
      <c r="M227" s="207"/>
      <c r="N227" s="206">
        <f>D27</f>
        <v>0</v>
      </c>
      <c r="O227" s="207"/>
      <c r="P227" s="175" t="e">
        <f t="shared" si="3"/>
        <v>#DIV/0!</v>
      </c>
    </row>
    <row r="228" spans="5:16" ht="13" customHeight="1">
      <c r="E228" s="152">
        <v>227</v>
      </c>
      <c r="F228" s="206">
        <f>D11</f>
        <v>0</v>
      </c>
      <c r="G228" s="207"/>
      <c r="H228" s="206"/>
      <c r="I228" s="206"/>
      <c r="J228" s="206"/>
      <c r="K228" s="206"/>
      <c r="L228" s="206"/>
      <c r="M228" s="207"/>
      <c r="N228" s="206">
        <f>D27</f>
        <v>0</v>
      </c>
      <c r="O228" s="207"/>
      <c r="P228" s="175" t="e">
        <f t="shared" si="3"/>
        <v>#DIV/0!</v>
      </c>
    </row>
    <row r="229" spans="5:16" ht="13" customHeight="1">
      <c r="E229" s="152">
        <v>228</v>
      </c>
      <c r="F229" s="206">
        <f>D11</f>
        <v>0</v>
      </c>
      <c r="G229" s="207"/>
      <c r="H229" s="206"/>
      <c r="I229" s="206"/>
      <c r="J229" s="206"/>
      <c r="K229" s="206"/>
      <c r="L229" s="206"/>
      <c r="M229" s="207"/>
      <c r="N229" s="206">
        <f>D27</f>
        <v>0</v>
      </c>
      <c r="O229" s="207"/>
      <c r="P229" s="175" t="e">
        <f t="shared" si="3"/>
        <v>#DIV/0!</v>
      </c>
    </row>
    <row r="230" spans="5:16" ht="13" customHeight="1">
      <c r="E230" s="152">
        <v>229</v>
      </c>
      <c r="F230" s="206">
        <f>D11</f>
        <v>0</v>
      </c>
      <c r="G230" s="207"/>
      <c r="H230" s="206"/>
      <c r="I230" s="206"/>
      <c r="J230" s="206"/>
      <c r="K230" s="206"/>
      <c r="L230" s="206"/>
      <c r="M230" s="207"/>
      <c r="N230" s="206">
        <f>D27</f>
        <v>0</v>
      </c>
      <c r="O230" s="207"/>
      <c r="P230" s="175" t="e">
        <f t="shared" si="3"/>
        <v>#DIV/0!</v>
      </c>
    </row>
    <row r="231" spans="5:16" ht="13" customHeight="1">
      <c r="E231" s="152">
        <v>230</v>
      </c>
      <c r="F231" s="206">
        <f>D11</f>
        <v>0</v>
      </c>
      <c r="G231" s="207"/>
      <c r="H231" s="206"/>
      <c r="I231" s="206"/>
      <c r="J231" s="206"/>
      <c r="K231" s="206">
        <f>T6</f>
        <v>0</v>
      </c>
      <c r="L231" s="206"/>
      <c r="M231" s="207"/>
      <c r="N231" s="206">
        <f>D27</f>
        <v>0</v>
      </c>
      <c r="O231" s="207"/>
      <c r="P231" s="175" t="e">
        <f t="shared" si="3"/>
        <v>#DIV/0!</v>
      </c>
    </row>
    <row r="232" spans="5:16" ht="13" customHeight="1">
      <c r="E232" s="152">
        <v>231</v>
      </c>
      <c r="F232" s="206">
        <f>D11</f>
        <v>0</v>
      </c>
      <c r="G232" s="207"/>
      <c r="H232" s="206"/>
      <c r="I232" s="206"/>
      <c r="J232" s="206"/>
      <c r="K232" s="206"/>
      <c r="L232" s="206"/>
      <c r="M232" s="207"/>
      <c r="N232" s="206">
        <f>D27</f>
        <v>0</v>
      </c>
      <c r="O232" s="207"/>
      <c r="P232" s="175" t="e">
        <f t="shared" si="3"/>
        <v>#DIV/0!</v>
      </c>
    </row>
    <row r="233" spans="5:16" ht="13" customHeight="1">
      <c r="E233" s="152">
        <v>232</v>
      </c>
      <c r="F233" s="206">
        <f>D11</f>
        <v>0</v>
      </c>
      <c r="G233" s="207"/>
      <c r="H233" s="206"/>
      <c r="I233" s="206"/>
      <c r="J233" s="206"/>
      <c r="K233" s="206"/>
      <c r="L233" s="206"/>
      <c r="M233" s="207"/>
      <c r="N233" s="206">
        <f>D27</f>
        <v>0</v>
      </c>
      <c r="O233" s="206" t="e">
        <f>D14</f>
        <v>#DIV/0!</v>
      </c>
      <c r="P233" s="175" t="e">
        <f t="shared" si="3"/>
        <v>#DIV/0!</v>
      </c>
    </row>
    <row r="234" spans="5:16" ht="13" customHeight="1">
      <c r="E234" s="152">
        <v>233</v>
      </c>
      <c r="F234" s="206">
        <f>D11</f>
        <v>0</v>
      </c>
      <c r="G234" s="207"/>
      <c r="H234" s="206"/>
      <c r="I234" s="206"/>
      <c r="J234" s="206"/>
      <c r="K234" s="206"/>
      <c r="L234" s="206"/>
      <c r="M234" s="207"/>
      <c r="N234" s="206">
        <f>D27</f>
        <v>0</v>
      </c>
      <c r="O234" s="207"/>
      <c r="P234" s="175" t="e">
        <f t="shared" si="3"/>
        <v>#DIV/0!</v>
      </c>
    </row>
    <row r="235" spans="5:16" ht="13" customHeight="1">
      <c r="E235" s="152">
        <v>234</v>
      </c>
      <c r="F235" s="206">
        <f>D11</f>
        <v>0</v>
      </c>
      <c r="G235" s="207"/>
      <c r="H235" s="206"/>
      <c r="I235" s="206"/>
      <c r="J235" s="206"/>
      <c r="K235" s="206"/>
      <c r="L235" s="206"/>
      <c r="M235" s="207"/>
      <c r="N235" s="206">
        <f>D27</f>
        <v>0</v>
      </c>
      <c r="O235" s="207"/>
      <c r="P235" s="175" t="e">
        <f t="shared" si="3"/>
        <v>#DIV/0!</v>
      </c>
    </row>
    <row r="236" spans="5:16" ht="13" customHeight="1">
      <c r="E236" s="152">
        <v>235</v>
      </c>
      <c r="F236" s="206">
        <f>D11</f>
        <v>0</v>
      </c>
      <c r="G236" s="207"/>
      <c r="H236" s="206">
        <f>T3</f>
        <v>0</v>
      </c>
      <c r="I236" s="206">
        <f>T4</f>
        <v>0</v>
      </c>
      <c r="J236" s="206"/>
      <c r="K236" s="206"/>
      <c r="L236" s="206"/>
      <c r="M236" s="207"/>
      <c r="N236" s="206">
        <f>D27</f>
        <v>0</v>
      </c>
      <c r="O236" s="207"/>
      <c r="P236" s="175" t="e">
        <f t="shared" si="3"/>
        <v>#DIV/0!</v>
      </c>
    </row>
    <row r="237" spans="5:16" ht="13" customHeight="1">
      <c r="E237" s="152">
        <v>236</v>
      </c>
      <c r="F237" s="206">
        <f>D11</f>
        <v>0</v>
      </c>
      <c r="G237" s="207"/>
      <c r="H237" s="206"/>
      <c r="I237" s="206"/>
      <c r="J237" s="206"/>
      <c r="K237" s="206"/>
      <c r="L237" s="206"/>
      <c r="M237" s="207"/>
      <c r="N237" s="206">
        <f>D27</f>
        <v>0</v>
      </c>
      <c r="O237" s="207"/>
      <c r="P237" s="175" t="e">
        <f t="shared" si="3"/>
        <v>#DIV/0!</v>
      </c>
    </row>
    <row r="238" spans="5:16" ht="13" customHeight="1">
      <c r="E238" s="152">
        <v>237</v>
      </c>
      <c r="F238" s="206">
        <f>D11</f>
        <v>0</v>
      </c>
      <c r="G238" s="207"/>
      <c r="H238" s="206"/>
      <c r="I238" s="206"/>
      <c r="J238" s="206"/>
      <c r="K238" s="206"/>
      <c r="L238" s="206"/>
      <c r="M238" s="207"/>
      <c r="N238" s="206">
        <f>D27</f>
        <v>0</v>
      </c>
      <c r="O238" s="207"/>
      <c r="P238" s="175" t="e">
        <f t="shared" si="3"/>
        <v>#DIV/0!</v>
      </c>
    </row>
    <row r="239" spans="5:16" ht="13" customHeight="1">
      <c r="E239" s="152">
        <v>238</v>
      </c>
      <c r="F239" s="206">
        <f>D11</f>
        <v>0</v>
      </c>
      <c r="G239" s="207"/>
      <c r="H239" s="206"/>
      <c r="I239" s="206"/>
      <c r="J239" s="206"/>
      <c r="K239" s="206"/>
      <c r="L239" s="206"/>
      <c r="M239" s="207"/>
      <c r="N239" s="206">
        <f>D27</f>
        <v>0</v>
      </c>
      <c r="O239" s="207"/>
      <c r="P239" s="175" t="e">
        <f t="shared" si="3"/>
        <v>#DIV/0!</v>
      </c>
    </row>
    <row r="240" spans="5:16" ht="13" customHeight="1">
      <c r="E240" s="152">
        <v>239</v>
      </c>
      <c r="F240" s="206">
        <f>D11</f>
        <v>0</v>
      </c>
      <c r="G240" s="207"/>
      <c r="H240" s="206"/>
      <c r="I240" s="206"/>
      <c r="J240" s="206"/>
      <c r="K240" s="206"/>
      <c r="L240" s="206"/>
      <c r="M240" s="207"/>
      <c r="N240" s="206">
        <f>D27</f>
        <v>0</v>
      </c>
      <c r="O240" s="207"/>
      <c r="P240" s="175" t="e">
        <f t="shared" si="3"/>
        <v>#DIV/0!</v>
      </c>
    </row>
    <row r="241" spans="5:16" ht="13" customHeight="1">
      <c r="E241" s="152">
        <v>240</v>
      </c>
      <c r="F241" s="206">
        <f>D11</f>
        <v>0</v>
      </c>
      <c r="G241" s="206">
        <f>D6</f>
        <v>0</v>
      </c>
      <c r="H241" s="206"/>
      <c r="I241" s="206"/>
      <c r="J241" s="206">
        <f>T5</f>
        <v>0</v>
      </c>
      <c r="K241" s="206"/>
      <c r="L241" s="206">
        <f>T7</f>
        <v>0</v>
      </c>
      <c r="M241" s="207"/>
      <c r="N241" s="206">
        <f>D27</f>
        <v>0</v>
      </c>
      <c r="O241" s="206" t="e">
        <f>D14</f>
        <v>#DIV/0!</v>
      </c>
      <c r="P241" s="175" t="e">
        <f t="shared" si="3"/>
        <v>#DIV/0!</v>
      </c>
    </row>
    <row r="242" spans="5:16" ht="13" customHeight="1">
      <c r="E242" s="152">
        <v>241</v>
      </c>
      <c r="F242" s="206">
        <f>D11</f>
        <v>0</v>
      </c>
      <c r="G242" s="207"/>
      <c r="H242" s="206"/>
      <c r="I242" s="206"/>
      <c r="J242" s="206"/>
      <c r="K242" s="206"/>
      <c r="L242" s="206"/>
      <c r="M242" s="207"/>
      <c r="N242" s="206">
        <f>D27</f>
        <v>0</v>
      </c>
      <c r="O242" s="207"/>
      <c r="P242" s="175" t="e">
        <f t="shared" si="3"/>
        <v>#DIV/0!</v>
      </c>
    </row>
    <row r="243" spans="5:16" ht="13" customHeight="1">
      <c r="E243" s="152">
        <v>242</v>
      </c>
      <c r="F243" s="206">
        <f>D11</f>
        <v>0</v>
      </c>
      <c r="G243" s="207"/>
      <c r="H243" s="206"/>
      <c r="I243" s="206"/>
      <c r="J243" s="206"/>
      <c r="K243" s="206"/>
      <c r="L243" s="206"/>
      <c r="M243" s="207"/>
      <c r="N243" s="206">
        <f>D27</f>
        <v>0</v>
      </c>
      <c r="O243" s="207"/>
      <c r="P243" s="175" t="e">
        <f t="shared" si="3"/>
        <v>#DIV/0!</v>
      </c>
    </row>
    <row r="244" spans="5:16" ht="13" customHeight="1">
      <c r="E244" s="152">
        <v>243</v>
      </c>
      <c r="F244" s="206">
        <f>D11</f>
        <v>0</v>
      </c>
      <c r="G244" s="207"/>
      <c r="H244" s="206"/>
      <c r="I244" s="206"/>
      <c r="J244" s="206"/>
      <c r="K244" s="206"/>
      <c r="L244" s="206"/>
      <c r="M244" s="207"/>
      <c r="N244" s="206">
        <f>D27</f>
        <v>0</v>
      </c>
      <c r="O244" s="207"/>
      <c r="P244" s="175" t="e">
        <f t="shared" si="3"/>
        <v>#DIV/0!</v>
      </c>
    </row>
    <row r="245" spans="5:16" ht="13" customHeight="1">
      <c r="E245" s="152">
        <v>244</v>
      </c>
      <c r="F245" s="206">
        <f>D11</f>
        <v>0</v>
      </c>
      <c r="G245" s="207"/>
      <c r="H245" s="206"/>
      <c r="I245" s="206"/>
      <c r="J245" s="206"/>
      <c r="K245" s="206"/>
      <c r="L245" s="206"/>
      <c r="M245" s="207"/>
      <c r="N245" s="206">
        <f>D27</f>
        <v>0</v>
      </c>
      <c r="O245" s="207"/>
      <c r="P245" s="175" t="e">
        <f t="shared" si="3"/>
        <v>#DIV/0!</v>
      </c>
    </row>
    <row r="246" spans="5:16" ht="13" customHeight="1">
      <c r="E246" s="152">
        <v>245</v>
      </c>
      <c r="F246" s="206">
        <f>D11</f>
        <v>0</v>
      </c>
      <c r="G246" s="207"/>
      <c r="H246" s="206"/>
      <c r="I246" s="206"/>
      <c r="J246" s="206"/>
      <c r="K246" s="206">
        <f>T6</f>
        <v>0</v>
      </c>
      <c r="L246" s="206"/>
      <c r="M246" s="206">
        <f>D17</f>
        <v>0</v>
      </c>
      <c r="N246" s="206">
        <f>D27</f>
        <v>0</v>
      </c>
      <c r="O246" s="207"/>
      <c r="P246" s="175" t="e">
        <f t="shared" si="3"/>
        <v>#DIV/0!</v>
      </c>
    </row>
    <row r="247" spans="5:16" ht="13" customHeight="1">
      <c r="E247" s="152">
        <v>246</v>
      </c>
      <c r="F247" s="206">
        <f>D11</f>
        <v>0</v>
      </c>
      <c r="G247" s="207"/>
      <c r="H247" s="206"/>
      <c r="I247" s="206"/>
      <c r="J247" s="206"/>
      <c r="K247" s="206"/>
      <c r="L247" s="206"/>
      <c r="M247" s="207"/>
      <c r="N247" s="206">
        <f>D27</f>
        <v>0</v>
      </c>
      <c r="O247" s="207"/>
      <c r="P247" s="175" t="e">
        <f t="shared" si="3"/>
        <v>#DIV/0!</v>
      </c>
    </row>
    <row r="248" spans="5:16" ht="13" customHeight="1">
      <c r="E248" s="152">
        <v>247</v>
      </c>
      <c r="F248" s="206">
        <f>D11</f>
        <v>0</v>
      </c>
      <c r="G248" s="207"/>
      <c r="H248" s="206"/>
      <c r="I248" s="206"/>
      <c r="J248" s="206"/>
      <c r="K248" s="206"/>
      <c r="L248" s="206"/>
      <c r="M248" s="207"/>
      <c r="N248" s="206">
        <f>D27</f>
        <v>0</v>
      </c>
      <c r="O248" s="207"/>
      <c r="P248" s="175" t="e">
        <f t="shared" si="3"/>
        <v>#DIV/0!</v>
      </c>
    </row>
    <row r="249" spans="5:16" ht="13" customHeight="1">
      <c r="E249" s="152">
        <v>248</v>
      </c>
      <c r="F249" s="206">
        <f>D11</f>
        <v>0</v>
      </c>
      <c r="G249" s="207"/>
      <c r="H249" s="206"/>
      <c r="I249" s="206"/>
      <c r="J249" s="206"/>
      <c r="K249" s="206"/>
      <c r="L249" s="206"/>
      <c r="M249" s="207"/>
      <c r="N249" s="206">
        <f>D27</f>
        <v>0</v>
      </c>
      <c r="O249" s="206" t="e">
        <f>D14</f>
        <v>#DIV/0!</v>
      </c>
      <c r="P249" s="175" t="e">
        <f t="shared" si="3"/>
        <v>#DIV/0!</v>
      </c>
    </row>
    <row r="250" spans="5:16" ht="13" customHeight="1">
      <c r="E250" s="152">
        <v>249</v>
      </c>
      <c r="F250" s="206">
        <f>D11</f>
        <v>0</v>
      </c>
      <c r="G250" s="207"/>
      <c r="H250" s="206"/>
      <c r="I250" s="206"/>
      <c r="J250" s="206"/>
      <c r="K250" s="206"/>
      <c r="L250" s="206"/>
      <c r="M250" s="207"/>
      <c r="N250" s="206">
        <f>D27</f>
        <v>0</v>
      </c>
      <c r="O250" s="207"/>
      <c r="P250" s="175" t="e">
        <f t="shared" si="3"/>
        <v>#DIV/0!</v>
      </c>
    </row>
    <row r="251" spans="5:16" ht="13" customHeight="1">
      <c r="E251" s="152">
        <v>250</v>
      </c>
      <c r="F251" s="206">
        <f>D11</f>
        <v>0</v>
      </c>
      <c r="G251" s="207"/>
      <c r="H251" s="206">
        <f>T3</f>
        <v>0</v>
      </c>
      <c r="I251" s="206">
        <f>T4</f>
        <v>0</v>
      </c>
      <c r="J251" s="206"/>
      <c r="K251" s="206"/>
      <c r="L251" s="206"/>
      <c r="M251" s="207"/>
      <c r="N251" s="206">
        <f>D27</f>
        <v>0</v>
      </c>
      <c r="O251" s="207"/>
      <c r="P251" s="175" t="e">
        <f t="shared" si="3"/>
        <v>#DIV/0!</v>
      </c>
    </row>
    <row r="252" spans="5:16" ht="13" customHeight="1">
      <c r="E252" s="152">
        <v>251</v>
      </c>
      <c r="F252" s="206">
        <f>D11</f>
        <v>0</v>
      </c>
      <c r="G252" s="207"/>
      <c r="H252" s="206"/>
      <c r="I252" s="206"/>
      <c r="J252" s="206"/>
      <c r="K252" s="206"/>
      <c r="L252" s="206"/>
      <c r="M252" s="207"/>
      <c r="N252" s="206">
        <f>D27</f>
        <v>0</v>
      </c>
      <c r="O252" s="207"/>
      <c r="P252" s="175" t="e">
        <f t="shared" si="3"/>
        <v>#DIV/0!</v>
      </c>
    </row>
    <row r="253" spans="5:16" ht="13" customHeight="1">
      <c r="E253" s="152">
        <v>252</v>
      </c>
      <c r="F253" s="206">
        <f>D11</f>
        <v>0</v>
      </c>
      <c r="G253" s="207"/>
      <c r="H253" s="206"/>
      <c r="I253" s="206"/>
      <c r="J253" s="206"/>
      <c r="K253" s="206"/>
      <c r="L253" s="206"/>
      <c r="M253" s="207"/>
      <c r="N253" s="206">
        <f>D27</f>
        <v>0</v>
      </c>
      <c r="O253" s="207"/>
      <c r="P253" s="175" t="e">
        <f t="shared" si="3"/>
        <v>#DIV/0!</v>
      </c>
    </row>
    <row r="254" spans="5:16" ht="13" customHeight="1">
      <c r="E254" s="152">
        <v>253</v>
      </c>
      <c r="F254" s="206">
        <f>D11</f>
        <v>0</v>
      </c>
      <c r="G254" s="207"/>
      <c r="H254" s="206"/>
      <c r="I254" s="206"/>
      <c r="J254" s="206"/>
      <c r="K254" s="206"/>
      <c r="L254" s="206"/>
      <c r="M254" s="207"/>
      <c r="N254" s="206">
        <f>D27</f>
        <v>0</v>
      </c>
      <c r="O254" s="207"/>
      <c r="P254" s="175" t="e">
        <f t="shared" si="3"/>
        <v>#DIV/0!</v>
      </c>
    </row>
    <row r="255" spans="5:16" ht="13" customHeight="1">
      <c r="E255" s="152">
        <v>254</v>
      </c>
      <c r="F255" s="206">
        <f>D11</f>
        <v>0</v>
      </c>
      <c r="G255" s="207"/>
      <c r="H255" s="206"/>
      <c r="I255" s="206"/>
      <c r="J255" s="206"/>
      <c r="K255" s="206"/>
      <c r="L255" s="206"/>
      <c r="M255" s="207"/>
      <c r="N255" s="206">
        <f>D27</f>
        <v>0</v>
      </c>
      <c r="O255" s="207"/>
      <c r="P255" s="175" t="e">
        <f t="shared" si="3"/>
        <v>#DIV/0!</v>
      </c>
    </row>
    <row r="256" spans="5:16" ht="13" customHeight="1">
      <c r="E256" s="152">
        <v>255</v>
      </c>
      <c r="F256" s="206">
        <f>D11</f>
        <v>0</v>
      </c>
      <c r="G256" s="206">
        <f>D6</f>
        <v>0</v>
      </c>
      <c r="H256" s="206"/>
      <c r="I256" s="206"/>
      <c r="J256" s="206">
        <f>T5</f>
        <v>0</v>
      </c>
      <c r="K256" s="206"/>
      <c r="L256" s="206">
        <f>T7</f>
        <v>0</v>
      </c>
      <c r="M256" s="207"/>
      <c r="N256" s="206">
        <f>D27</f>
        <v>0</v>
      </c>
      <c r="O256" s="206" t="e">
        <f>D14</f>
        <v>#DIV/0!</v>
      </c>
      <c r="P256" s="175" t="e">
        <f t="shared" si="3"/>
        <v>#DIV/0!</v>
      </c>
    </row>
    <row r="257" spans="5:16" ht="13" customHeight="1">
      <c r="E257" s="152">
        <v>256</v>
      </c>
      <c r="F257" s="206">
        <f>D11</f>
        <v>0</v>
      </c>
      <c r="G257" s="207"/>
      <c r="H257" s="206"/>
      <c r="I257" s="206"/>
      <c r="J257" s="206"/>
      <c r="K257" s="206"/>
      <c r="L257" s="206"/>
      <c r="M257" s="207"/>
      <c r="N257" s="206">
        <f>D27</f>
        <v>0</v>
      </c>
      <c r="O257" s="207"/>
      <c r="P257" s="175" t="e">
        <f t="shared" si="3"/>
        <v>#DIV/0!</v>
      </c>
    </row>
    <row r="258" spans="5:16" ht="13" customHeight="1">
      <c r="E258" s="152">
        <v>257</v>
      </c>
      <c r="F258" s="206">
        <f>D11</f>
        <v>0</v>
      </c>
      <c r="G258" s="207"/>
      <c r="H258" s="206"/>
      <c r="I258" s="206"/>
      <c r="J258" s="206"/>
      <c r="K258" s="206"/>
      <c r="L258" s="206"/>
      <c r="M258" s="207"/>
      <c r="N258" s="206">
        <f>D27</f>
        <v>0</v>
      </c>
      <c r="O258" s="207"/>
      <c r="P258" s="175" t="e">
        <f t="shared" si="3"/>
        <v>#DIV/0!</v>
      </c>
    </row>
    <row r="259" spans="5:16" ht="13" customHeight="1">
      <c r="E259" s="152">
        <v>258</v>
      </c>
      <c r="F259" s="206">
        <f>D11</f>
        <v>0</v>
      </c>
      <c r="G259" s="207"/>
      <c r="H259" s="206"/>
      <c r="I259" s="206"/>
      <c r="J259" s="206"/>
      <c r="K259" s="206"/>
      <c r="L259" s="206"/>
      <c r="M259" s="207"/>
      <c r="N259" s="206">
        <f>D27</f>
        <v>0</v>
      </c>
      <c r="O259" s="207"/>
      <c r="P259" s="175" t="e">
        <f t="shared" ref="P259:P322" si="4">P258+(F259+G259+H259+I259+J259+K259+L259)-(M259+N259+O259)</f>
        <v>#DIV/0!</v>
      </c>
    </row>
    <row r="260" spans="5:16" ht="13" customHeight="1">
      <c r="E260" s="152">
        <v>259</v>
      </c>
      <c r="F260" s="206">
        <f>D11</f>
        <v>0</v>
      </c>
      <c r="G260" s="207"/>
      <c r="H260" s="206"/>
      <c r="I260" s="206"/>
      <c r="J260" s="206"/>
      <c r="K260" s="206"/>
      <c r="L260" s="206"/>
      <c r="M260" s="207"/>
      <c r="N260" s="206">
        <f>D27</f>
        <v>0</v>
      </c>
      <c r="O260" s="207"/>
      <c r="P260" s="175" t="e">
        <f t="shared" si="4"/>
        <v>#DIV/0!</v>
      </c>
    </row>
    <row r="261" spans="5:16" ht="13" customHeight="1">
      <c r="E261" s="152">
        <v>260</v>
      </c>
      <c r="F261" s="206">
        <f>D11</f>
        <v>0</v>
      </c>
      <c r="G261" s="207"/>
      <c r="H261" s="206"/>
      <c r="I261" s="206"/>
      <c r="J261" s="206"/>
      <c r="K261" s="206">
        <f>T6</f>
        <v>0</v>
      </c>
      <c r="L261" s="206"/>
      <c r="M261" s="207"/>
      <c r="N261" s="206">
        <f>D27</f>
        <v>0</v>
      </c>
      <c r="O261" s="207"/>
      <c r="P261" s="175" t="e">
        <f t="shared" si="4"/>
        <v>#DIV/0!</v>
      </c>
    </row>
    <row r="262" spans="5:16" ht="13" customHeight="1">
      <c r="E262" s="152">
        <v>261</v>
      </c>
      <c r="F262" s="206">
        <f>D11</f>
        <v>0</v>
      </c>
      <c r="G262" s="207"/>
      <c r="H262" s="206"/>
      <c r="I262" s="206"/>
      <c r="J262" s="206"/>
      <c r="K262" s="206"/>
      <c r="L262" s="206"/>
      <c r="M262" s="207"/>
      <c r="N262" s="206">
        <f>D27</f>
        <v>0</v>
      </c>
      <c r="O262" s="207"/>
      <c r="P262" s="175" t="e">
        <f t="shared" si="4"/>
        <v>#DIV/0!</v>
      </c>
    </row>
    <row r="263" spans="5:16" ht="13" customHeight="1">
      <c r="E263" s="152">
        <v>262</v>
      </c>
      <c r="F263" s="206">
        <f>D11</f>
        <v>0</v>
      </c>
      <c r="G263" s="207"/>
      <c r="H263" s="206"/>
      <c r="I263" s="206"/>
      <c r="J263" s="206"/>
      <c r="K263" s="206"/>
      <c r="L263" s="206"/>
      <c r="M263" s="207"/>
      <c r="N263" s="206">
        <f>D27</f>
        <v>0</v>
      </c>
      <c r="O263" s="206" t="e">
        <f>D14</f>
        <v>#DIV/0!</v>
      </c>
      <c r="P263" s="175" t="e">
        <f t="shared" si="4"/>
        <v>#DIV/0!</v>
      </c>
    </row>
    <row r="264" spans="5:16" ht="13" customHeight="1">
      <c r="E264" s="152">
        <v>263</v>
      </c>
      <c r="F264" s="206">
        <f>D11</f>
        <v>0</v>
      </c>
      <c r="G264" s="207"/>
      <c r="H264" s="206"/>
      <c r="I264" s="206"/>
      <c r="J264" s="206"/>
      <c r="K264" s="206"/>
      <c r="L264" s="206"/>
      <c r="M264" s="207"/>
      <c r="N264" s="206">
        <f>D27</f>
        <v>0</v>
      </c>
      <c r="O264" s="207"/>
      <c r="P264" s="175" t="e">
        <f t="shared" si="4"/>
        <v>#DIV/0!</v>
      </c>
    </row>
    <row r="265" spans="5:16" ht="13" customHeight="1">
      <c r="E265" s="152">
        <v>264</v>
      </c>
      <c r="F265" s="206">
        <f>D11</f>
        <v>0</v>
      </c>
      <c r="G265" s="207"/>
      <c r="H265" s="206"/>
      <c r="I265" s="206"/>
      <c r="J265" s="206"/>
      <c r="K265" s="206"/>
      <c r="L265" s="206"/>
      <c r="M265" s="207"/>
      <c r="N265" s="206">
        <f>D27</f>
        <v>0</v>
      </c>
      <c r="O265" s="207"/>
      <c r="P265" s="175" t="e">
        <f t="shared" si="4"/>
        <v>#DIV/0!</v>
      </c>
    </row>
    <row r="266" spans="5:16" ht="13" customHeight="1">
      <c r="E266" s="152">
        <v>265</v>
      </c>
      <c r="F266" s="206">
        <f>D11</f>
        <v>0</v>
      </c>
      <c r="G266" s="207"/>
      <c r="H266" s="206">
        <f>T3</f>
        <v>0</v>
      </c>
      <c r="I266" s="206">
        <f>T4</f>
        <v>0</v>
      </c>
      <c r="J266" s="206"/>
      <c r="K266" s="206"/>
      <c r="L266" s="206"/>
      <c r="M266" s="207"/>
      <c r="N266" s="206">
        <f>D27</f>
        <v>0</v>
      </c>
      <c r="O266" s="207"/>
      <c r="P266" s="175" t="e">
        <f t="shared" si="4"/>
        <v>#DIV/0!</v>
      </c>
    </row>
    <row r="267" spans="5:16" ht="13" customHeight="1">
      <c r="E267" s="152">
        <v>266</v>
      </c>
      <c r="F267" s="206">
        <f>D11</f>
        <v>0</v>
      </c>
      <c r="G267" s="207"/>
      <c r="H267" s="206"/>
      <c r="I267" s="206"/>
      <c r="J267" s="206"/>
      <c r="K267" s="206"/>
      <c r="L267" s="206"/>
      <c r="M267" s="207"/>
      <c r="N267" s="206">
        <f>D27</f>
        <v>0</v>
      </c>
      <c r="O267" s="207"/>
      <c r="P267" s="175" t="e">
        <f t="shared" si="4"/>
        <v>#DIV/0!</v>
      </c>
    </row>
    <row r="268" spans="5:16" ht="13" customHeight="1">
      <c r="E268" s="152">
        <v>267</v>
      </c>
      <c r="F268" s="206">
        <f>D11</f>
        <v>0</v>
      </c>
      <c r="G268" s="207"/>
      <c r="H268" s="206"/>
      <c r="I268" s="206"/>
      <c r="J268" s="206"/>
      <c r="K268" s="206"/>
      <c r="L268" s="206"/>
      <c r="M268" s="207"/>
      <c r="N268" s="206">
        <f>D27</f>
        <v>0</v>
      </c>
      <c r="O268" s="207"/>
      <c r="P268" s="175" t="e">
        <f t="shared" si="4"/>
        <v>#DIV/0!</v>
      </c>
    </row>
    <row r="269" spans="5:16" ht="13" customHeight="1">
      <c r="E269" s="152">
        <v>268</v>
      </c>
      <c r="F269" s="206">
        <f>D11</f>
        <v>0</v>
      </c>
      <c r="G269" s="207"/>
      <c r="H269" s="206"/>
      <c r="I269" s="206"/>
      <c r="J269" s="206"/>
      <c r="K269" s="206"/>
      <c r="L269" s="206"/>
      <c r="M269" s="207"/>
      <c r="N269" s="206">
        <f>D27</f>
        <v>0</v>
      </c>
      <c r="O269" s="207"/>
      <c r="P269" s="175" t="e">
        <f t="shared" si="4"/>
        <v>#DIV/0!</v>
      </c>
    </row>
    <row r="270" spans="5:16" ht="13" customHeight="1">
      <c r="E270" s="152">
        <v>269</v>
      </c>
      <c r="F270" s="206">
        <f>D11</f>
        <v>0</v>
      </c>
      <c r="G270" s="207"/>
      <c r="H270" s="206"/>
      <c r="I270" s="206"/>
      <c r="J270" s="206"/>
      <c r="K270" s="206"/>
      <c r="L270" s="206"/>
      <c r="M270" s="207"/>
      <c r="N270" s="206">
        <f>D27</f>
        <v>0</v>
      </c>
      <c r="O270" s="207"/>
      <c r="P270" s="175" t="e">
        <f t="shared" si="4"/>
        <v>#DIV/0!</v>
      </c>
    </row>
    <row r="271" spans="5:16" ht="13" customHeight="1">
      <c r="E271" s="152">
        <v>270</v>
      </c>
      <c r="F271" s="206">
        <f>D11</f>
        <v>0</v>
      </c>
      <c r="G271" s="206">
        <f>D6</f>
        <v>0</v>
      </c>
      <c r="H271" s="206"/>
      <c r="I271" s="206"/>
      <c r="J271" s="206">
        <f>T5</f>
        <v>0</v>
      </c>
      <c r="K271" s="206"/>
      <c r="L271" s="206">
        <f>T7</f>
        <v>0</v>
      </c>
      <c r="M271" s="207"/>
      <c r="N271" s="206">
        <f>D27</f>
        <v>0</v>
      </c>
      <c r="O271" s="206" t="e">
        <f>D14</f>
        <v>#DIV/0!</v>
      </c>
      <c r="P271" s="175" t="e">
        <f t="shared" si="4"/>
        <v>#DIV/0!</v>
      </c>
    </row>
    <row r="272" spans="5:16" ht="13" customHeight="1">
      <c r="E272" s="152">
        <v>271</v>
      </c>
      <c r="F272" s="206">
        <f>D11</f>
        <v>0</v>
      </c>
      <c r="G272" s="207"/>
      <c r="H272" s="206"/>
      <c r="I272" s="206"/>
      <c r="J272" s="206"/>
      <c r="K272" s="206"/>
      <c r="L272" s="206"/>
      <c r="M272" s="207"/>
      <c r="N272" s="206">
        <f>D27</f>
        <v>0</v>
      </c>
      <c r="O272" s="207"/>
      <c r="P272" s="175" t="e">
        <f t="shared" si="4"/>
        <v>#DIV/0!</v>
      </c>
    </row>
    <row r="273" spans="5:16" ht="13" customHeight="1">
      <c r="E273" s="152">
        <v>272</v>
      </c>
      <c r="F273" s="206">
        <f>D11</f>
        <v>0</v>
      </c>
      <c r="G273" s="207"/>
      <c r="H273" s="206"/>
      <c r="I273" s="206"/>
      <c r="J273" s="206"/>
      <c r="K273" s="206"/>
      <c r="L273" s="206"/>
      <c r="M273" s="207"/>
      <c r="N273" s="206">
        <f>D27</f>
        <v>0</v>
      </c>
      <c r="O273" s="207"/>
      <c r="P273" s="175" t="e">
        <f t="shared" si="4"/>
        <v>#DIV/0!</v>
      </c>
    </row>
    <row r="274" spans="5:16" ht="13" customHeight="1">
      <c r="E274" s="152">
        <v>273</v>
      </c>
      <c r="F274" s="206">
        <f>D11</f>
        <v>0</v>
      </c>
      <c r="G274" s="207"/>
      <c r="H274" s="206"/>
      <c r="I274" s="206"/>
      <c r="J274" s="206"/>
      <c r="K274" s="206"/>
      <c r="L274" s="206"/>
      <c r="M274" s="207"/>
      <c r="N274" s="206">
        <f>D27</f>
        <v>0</v>
      </c>
      <c r="O274" s="207"/>
      <c r="P274" s="175" t="e">
        <f t="shared" si="4"/>
        <v>#DIV/0!</v>
      </c>
    </row>
    <row r="275" spans="5:16" ht="13" customHeight="1">
      <c r="E275" s="152">
        <v>274</v>
      </c>
      <c r="F275" s="206">
        <f>D11</f>
        <v>0</v>
      </c>
      <c r="G275" s="207"/>
      <c r="H275" s="206"/>
      <c r="I275" s="206"/>
      <c r="J275" s="206"/>
      <c r="K275" s="206"/>
      <c r="L275" s="206"/>
      <c r="M275" s="207"/>
      <c r="N275" s="206">
        <f>D27</f>
        <v>0</v>
      </c>
      <c r="O275" s="207"/>
      <c r="P275" s="175" t="e">
        <f t="shared" si="4"/>
        <v>#DIV/0!</v>
      </c>
    </row>
    <row r="276" spans="5:16" ht="13" customHeight="1">
      <c r="E276" s="152">
        <v>275</v>
      </c>
      <c r="F276" s="206">
        <f>D11</f>
        <v>0</v>
      </c>
      <c r="G276" s="207"/>
      <c r="H276" s="206"/>
      <c r="I276" s="206"/>
      <c r="J276" s="206"/>
      <c r="K276" s="206">
        <f>T6</f>
        <v>0</v>
      </c>
      <c r="L276" s="206"/>
      <c r="M276" s="206">
        <f>D17</f>
        <v>0</v>
      </c>
      <c r="N276" s="206">
        <f>D27</f>
        <v>0</v>
      </c>
      <c r="O276" s="207"/>
      <c r="P276" s="175" t="e">
        <f t="shared" si="4"/>
        <v>#DIV/0!</v>
      </c>
    </row>
    <row r="277" spans="5:16" ht="13" customHeight="1">
      <c r="E277" s="152">
        <v>276</v>
      </c>
      <c r="F277" s="206">
        <f>D11</f>
        <v>0</v>
      </c>
      <c r="G277" s="207"/>
      <c r="H277" s="206"/>
      <c r="I277" s="206"/>
      <c r="J277" s="206"/>
      <c r="K277" s="206"/>
      <c r="L277" s="206"/>
      <c r="M277" s="207"/>
      <c r="N277" s="206">
        <f>D27</f>
        <v>0</v>
      </c>
      <c r="O277" s="207"/>
      <c r="P277" s="175" t="e">
        <f t="shared" si="4"/>
        <v>#DIV/0!</v>
      </c>
    </row>
    <row r="278" spans="5:16" ht="13" customHeight="1">
      <c r="E278" s="152">
        <v>277</v>
      </c>
      <c r="F278" s="206">
        <f>D11</f>
        <v>0</v>
      </c>
      <c r="G278" s="207"/>
      <c r="H278" s="206"/>
      <c r="I278" s="206"/>
      <c r="J278" s="206"/>
      <c r="K278" s="206"/>
      <c r="L278" s="206"/>
      <c r="M278" s="207"/>
      <c r="N278" s="206">
        <f>D27</f>
        <v>0</v>
      </c>
      <c r="O278" s="207"/>
      <c r="P278" s="175" t="e">
        <f t="shared" si="4"/>
        <v>#DIV/0!</v>
      </c>
    </row>
    <row r="279" spans="5:16" ht="13" customHeight="1">
      <c r="E279" s="152">
        <v>278</v>
      </c>
      <c r="F279" s="206">
        <f>D11</f>
        <v>0</v>
      </c>
      <c r="G279" s="207"/>
      <c r="H279" s="206"/>
      <c r="I279" s="206"/>
      <c r="J279" s="206"/>
      <c r="K279" s="206"/>
      <c r="L279" s="206"/>
      <c r="M279" s="207"/>
      <c r="N279" s="206">
        <f>D27</f>
        <v>0</v>
      </c>
      <c r="O279" s="206" t="e">
        <f>D14</f>
        <v>#DIV/0!</v>
      </c>
      <c r="P279" s="175" t="e">
        <f t="shared" si="4"/>
        <v>#DIV/0!</v>
      </c>
    </row>
    <row r="280" spans="5:16" ht="13" customHeight="1">
      <c r="E280" s="152">
        <v>279</v>
      </c>
      <c r="F280" s="206">
        <f>D11</f>
        <v>0</v>
      </c>
      <c r="G280" s="207"/>
      <c r="H280" s="206"/>
      <c r="I280" s="206"/>
      <c r="J280" s="206"/>
      <c r="K280" s="206"/>
      <c r="L280" s="206"/>
      <c r="M280" s="207"/>
      <c r="N280" s="206">
        <f>D27</f>
        <v>0</v>
      </c>
      <c r="O280" s="207"/>
      <c r="P280" s="175" t="e">
        <f t="shared" si="4"/>
        <v>#DIV/0!</v>
      </c>
    </row>
    <row r="281" spans="5:16" ht="13" customHeight="1">
      <c r="E281" s="152">
        <v>280</v>
      </c>
      <c r="F281" s="206">
        <f>D11</f>
        <v>0</v>
      </c>
      <c r="G281" s="207"/>
      <c r="H281" s="206">
        <f>T3</f>
        <v>0</v>
      </c>
      <c r="I281" s="206">
        <f>T4</f>
        <v>0</v>
      </c>
      <c r="J281" s="206"/>
      <c r="K281" s="206"/>
      <c r="L281" s="206"/>
      <c r="M281" s="207"/>
      <c r="N281" s="206">
        <f>D27</f>
        <v>0</v>
      </c>
      <c r="O281" s="207"/>
      <c r="P281" s="175" t="e">
        <f t="shared" si="4"/>
        <v>#DIV/0!</v>
      </c>
    </row>
    <row r="282" spans="5:16" ht="13" customHeight="1">
      <c r="E282" s="152">
        <v>281</v>
      </c>
      <c r="F282" s="206">
        <f>D11</f>
        <v>0</v>
      </c>
      <c r="G282" s="207"/>
      <c r="H282" s="206"/>
      <c r="I282" s="206"/>
      <c r="J282" s="206"/>
      <c r="K282" s="206"/>
      <c r="L282" s="206"/>
      <c r="M282" s="207"/>
      <c r="N282" s="206">
        <f>D27</f>
        <v>0</v>
      </c>
      <c r="O282" s="207"/>
      <c r="P282" s="175" t="e">
        <f t="shared" si="4"/>
        <v>#DIV/0!</v>
      </c>
    </row>
    <row r="283" spans="5:16" ht="13" customHeight="1">
      <c r="E283" s="152">
        <v>282</v>
      </c>
      <c r="F283" s="206">
        <f>D11</f>
        <v>0</v>
      </c>
      <c r="G283" s="207"/>
      <c r="H283" s="206"/>
      <c r="I283" s="206"/>
      <c r="J283" s="206"/>
      <c r="K283" s="206"/>
      <c r="L283" s="206"/>
      <c r="M283" s="207"/>
      <c r="N283" s="206">
        <f>D27</f>
        <v>0</v>
      </c>
      <c r="O283" s="207"/>
      <c r="P283" s="175" t="e">
        <f t="shared" si="4"/>
        <v>#DIV/0!</v>
      </c>
    </row>
    <row r="284" spans="5:16" ht="13" customHeight="1">
      <c r="E284" s="152">
        <v>283</v>
      </c>
      <c r="F284" s="206">
        <f>D11</f>
        <v>0</v>
      </c>
      <c r="G284" s="207"/>
      <c r="H284" s="206"/>
      <c r="I284" s="206"/>
      <c r="J284" s="206"/>
      <c r="K284" s="206"/>
      <c r="L284" s="206"/>
      <c r="M284" s="207"/>
      <c r="N284" s="206">
        <f>D27</f>
        <v>0</v>
      </c>
      <c r="O284" s="207"/>
      <c r="P284" s="175" t="e">
        <f t="shared" si="4"/>
        <v>#DIV/0!</v>
      </c>
    </row>
    <row r="285" spans="5:16" ht="13" customHeight="1">
      <c r="E285" s="152">
        <v>284</v>
      </c>
      <c r="F285" s="206">
        <f>D11</f>
        <v>0</v>
      </c>
      <c r="G285" s="207"/>
      <c r="H285" s="206"/>
      <c r="I285" s="206"/>
      <c r="J285" s="206"/>
      <c r="K285" s="206"/>
      <c r="L285" s="206"/>
      <c r="M285" s="207"/>
      <c r="N285" s="206">
        <f>D27</f>
        <v>0</v>
      </c>
      <c r="O285" s="207"/>
      <c r="P285" s="175" t="e">
        <f t="shared" si="4"/>
        <v>#DIV/0!</v>
      </c>
    </row>
    <row r="286" spans="5:16" ht="13" customHeight="1">
      <c r="E286" s="152">
        <v>285</v>
      </c>
      <c r="F286" s="206">
        <f>D11</f>
        <v>0</v>
      </c>
      <c r="G286" s="206">
        <f>D6</f>
        <v>0</v>
      </c>
      <c r="H286" s="206"/>
      <c r="I286" s="206"/>
      <c r="J286" s="206">
        <f>T5</f>
        <v>0</v>
      </c>
      <c r="K286" s="206"/>
      <c r="L286" s="206">
        <f>T7</f>
        <v>0</v>
      </c>
      <c r="M286" s="207"/>
      <c r="N286" s="206">
        <f>D27</f>
        <v>0</v>
      </c>
      <c r="O286" s="206" t="e">
        <f>D14</f>
        <v>#DIV/0!</v>
      </c>
      <c r="P286" s="175" t="e">
        <f t="shared" si="4"/>
        <v>#DIV/0!</v>
      </c>
    </row>
    <row r="287" spans="5:16" ht="13" customHeight="1">
      <c r="E287" s="152">
        <v>286</v>
      </c>
      <c r="F287" s="206">
        <f>D11</f>
        <v>0</v>
      </c>
      <c r="G287" s="207"/>
      <c r="H287" s="206"/>
      <c r="I287" s="206"/>
      <c r="J287" s="206"/>
      <c r="K287" s="206"/>
      <c r="L287" s="206"/>
      <c r="M287" s="207"/>
      <c r="N287" s="206">
        <f>D27</f>
        <v>0</v>
      </c>
      <c r="O287" s="207"/>
      <c r="P287" s="175" t="e">
        <f t="shared" si="4"/>
        <v>#DIV/0!</v>
      </c>
    </row>
    <row r="288" spans="5:16" ht="13" customHeight="1">
      <c r="E288" s="152">
        <v>287</v>
      </c>
      <c r="F288" s="206">
        <f>D11</f>
        <v>0</v>
      </c>
      <c r="G288" s="207"/>
      <c r="H288" s="206"/>
      <c r="I288" s="206"/>
      <c r="J288" s="206"/>
      <c r="K288" s="206"/>
      <c r="L288" s="206"/>
      <c r="M288" s="207"/>
      <c r="N288" s="206">
        <f>D27</f>
        <v>0</v>
      </c>
      <c r="O288" s="207"/>
      <c r="P288" s="175" t="e">
        <f t="shared" si="4"/>
        <v>#DIV/0!</v>
      </c>
    </row>
    <row r="289" spans="5:16" ht="13" customHeight="1">
      <c r="E289" s="152">
        <v>288</v>
      </c>
      <c r="F289" s="206">
        <f>D11</f>
        <v>0</v>
      </c>
      <c r="G289" s="207"/>
      <c r="H289" s="206"/>
      <c r="I289" s="206"/>
      <c r="J289" s="206"/>
      <c r="K289" s="206"/>
      <c r="L289" s="206"/>
      <c r="M289" s="207"/>
      <c r="N289" s="206">
        <f>D27</f>
        <v>0</v>
      </c>
      <c r="O289" s="207"/>
      <c r="P289" s="175" t="e">
        <f t="shared" si="4"/>
        <v>#DIV/0!</v>
      </c>
    </row>
    <row r="290" spans="5:16" ht="13" customHeight="1">
      <c r="E290" s="152">
        <v>289</v>
      </c>
      <c r="F290" s="206">
        <f>D11</f>
        <v>0</v>
      </c>
      <c r="G290" s="207"/>
      <c r="H290" s="206"/>
      <c r="I290" s="206"/>
      <c r="J290" s="206"/>
      <c r="K290" s="206"/>
      <c r="L290" s="206"/>
      <c r="M290" s="207"/>
      <c r="N290" s="206">
        <f>D27</f>
        <v>0</v>
      </c>
      <c r="O290" s="207"/>
      <c r="P290" s="175" t="e">
        <f t="shared" si="4"/>
        <v>#DIV/0!</v>
      </c>
    </row>
    <row r="291" spans="5:16" ht="13" customHeight="1">
      <c r="E291" s="152">
        <v>290</v>
      </c>
      <c r="F291" s="206">
        <f>D11</f>
        <v>0</v>
      </c>
      <c r="G291" s="207"/>
      <c r="H291" s="206"/>
      <c r="I291" s="206"/>
      <c r="J291" s="206"/>
      <c r="K291" s="206">
        <f>T6</f>
        <v>0</v>
      </c>
      <c r="L291" s="206"/>
      <c r="M291" s="207"/>
      <c r="N291" s="206">
        <f>D27</f>
        <v>0</v>
      </c>
      <c r="O291" s="207"/>
      <c r="P291" s="175" t="e">
        <f t="shared" si="4"/>
        <v>#DIV/0!</v>
      </c>
    </row>
    <row r="292" spans="5:16" ht="13" customHeight="1">
      <c r="E292" s="152">
        <v>291</v>
      </c>
      <c r="F292" s="206">
        <f>D11</f>
        <v>0</v>
      </c>
      <c r="G292" s="207"/>
      <c r="H292" s="206"/>
      <c r="I292" s="206"/>
      <c r="J292" s="206"/>
      <c r="K292" s="206"/>
      <c r="L292" s="206"/>
      <c r="M292" s="207"/>
      <c r="N292" s="206">
        <f>D27</f>
        <v>0</v>
      </c>
      <c r="O292" s="207"/>
      <c r="P292" s="175" t="e">
        <f t="shared" si="4"/>
        <v>#DIV/0!</v>
      </c>
    </row>
    <row r="293" spans="5:16" ht="13" customHeight="1">
      <c r="E293" s="152">
        <v>292</v>
      </c>
      <c r="F293" s="206">
        <f>D11</f>
        <v>0</v>
      </c>
      <c r="G293" s="207"/>
      <c r="H293" s="206"/>
      <c r="I293" s="206"/>
      <c r="J293" s="206"/>
      <c r="K293" s="206"/>
      <c r="L293" s="206"/>
      <c r="M293" s="207"/>
      <c r="N293" s="206">
        <f>D27</f>
        <v>0</v>
      </c>
      <c r="O293" s="206" t="e">
        <f>D14</f>
        <v>#DIV/0!</v>
      </c>
      <c r="P293" s="175" t="e">
        <f t="shared" si="4"/>
        <v>#DIV/0!</v>
      </c>
    </row>
    <row r="294" spans="5:16" ht="13" customHeight="1">
      <c r="E294" s="152">
        <v>293</v>
      </c>
      <c r="F294" s="206">
        <f>D11</f>
        <v>0</v>
      </c>
      <c r="G294" s="207"/>
      <c r="H294" s="206"/>
      <c r="I294" s="206"/>
      <c r="J294" s="206"/>
      <c r="K294" s="206"/>
      <c r="L294" s="206"/>
      <c r="M294" s="207"/>
      <c r="N294" s="206">
        <f>D27</f>
        <v>0</v>
      </c>
      <c r="O294" s="207"/>
      <c r="P294" s="175" t="e">
        <f t="shared" si="4"/>
        <v>#DIV/0!</v>
      </c>
    </row>
    <row r="295" spans="5:16" ht="13" customHeight="1">
      <c r="E295" s="152">
        <v>294</v>
      </c>
      <c r="F295" s="206">
        <f>D11</f>
        <v>0</v>
      </c>
      <c r="G295" s="207"/>
      <c r="H295" s="206"/>
      <c r="I295" s="206"/>
      <c r="J295" s="206"/>
      <c r="K295" s="206"/>
      <c r="L295" s="206"/>
      <c r="M295" s="207"/>
      <c r="N295" s="206">
        <f>D27</f>
        <v>0</v>
      </c>
      <c r="O295" s="207"/>
      <c r="P295" s="175" t="e">
        <f t="shared" si="4"/>
        <v>#DIV/0!</v>
      </c>
    </row>
    <row r="296" spans="5:16" ht="13" customHeight="1">
      <c r="E296" s="152">
        <v>295</v>
      </c>
      <c r="F296" s="206">
        <f>D11</f>
        <v>0</v>
      </c>
      <c r="G296" s="207"/>
      <c r="H296" s="206">
        <f>T3</f>
        <v>0</v>
      </c>
      <c r="I296" s="206">
        <f>T4</f>
        <v>0</v>
      </c>
      <c r="J296" s="206"/>
      <c r="K296" s="206"/>
      <c r="L296" s="206"/>
      <c r="M296" s="207"/>
      <c r="N296" s="206">
        <f>D27</f>
        <v>0</v>
      </c>
      <c r="O296" s="207"/>
      <c r="P296" s="175" t="e">
        <f t="shared" si="4"/>
        <v>#DIV/0!</v>
      </c>
    </row>
    <row r="297" spans="5:16" ht="13" customHeight="1">
      <c r="E297" s="152">
        <v>296</v>
      </c>
      <c r="F297" s="206">
        <f>D11</f>
        <v>0</v>
      </c>
      <c r="G297" s="207"/>
      <c r="H297" s="206"/>
      <c r="I297" s="206"/>
      <c r="J297" s="206"/>
      <c r="K297" s="206"/>
      <c r="L297" s="206"/>
      <c r="M297" s="207"/>
      <c r="N297" s="206">
        <f>D27</f>
        <v>0</v>
      </c>
      <c r="O297" s="207"/>
      <c r="P297" s="175" t="e">
        <f t="shared" si="4"/>
        <v>#DIV/0!</v>
      </c>
    </row>
    <row r="298" spans="5:16" ht="13" customHeight="1">
      <c r="E298" s="152">
        <v>297</v>
      </c>
      <c r="F298" s="206">
        <f>D11</f>
        <v>0</v>
      </c>
      <c r="G298" s="207"/>
      <c r="H298" s="206"/>
      <c r="I298" s="206"/>
      <c r="J298" s="206"/>
      <c r="K298" s="206"/>
      <c r="L298" s="206"/>
      <c r="M298" s="207"/>
      <c r="N298" s="206">
        <f>D27</f>
        <v>0</v>
      </c>
      <c r="O298" s="207"/>
      <c r="P298" s="175" t="e">
        <f t="shared" si="4"/>
        <v>#DIV/0!</v>
      </c>
    </row>
    <row r="299" spans="5:16" ht="13" customHeight="1">
      <c r="E299" s="152">
        <v>298</v>
      </c>
      <c r="F299" s="206">
        <f>D11</f>
        <v>0</v>
      </c>
      <c r="G299" s="207"/>
      <c r="H299" s="206"/>
      <c r="I299" s="206"/>
      <c r="J299" s="206"/>
      <c r="K299" s="206"/>
      <c r="L299" s="206"/>
      <c r="M299" s="207"/>
      <c r="N299" s="206">
        <f>D27</f>
        <v>0</v>
      </c>
      <c r="O299" s="207"/>
      <c r="P299" s="175" t="e">
        <f t="shared" si="4"/>
        <v>#DIV/0!</v>
      </c>
    </row>
    <row r="300" spans="5:16" ht="13" customHeight="1">
      <c r="E300" s="152">
        <v>299</v>
      </c>
      <c r="F300" s="206">
        <f>D11</f>
        <v>0</v>
      </c>
      <c r="G300" s="207"/>
      <c r="H300" s="206"/>
      <c r="I300" s="206"/>
      <c r="J300" s="206"/>
      <c r="K300" s="206"/>
      <c r="L300" s="206"/>
      <c r="M300" s="207"/>
      <c r="N300" s="206">
        <f>D27</f>
        <v>0</v>
      </c>
      <c r="O300" s="207"/>
      <c r="P300" s="175" t="e">
        <f t="shared" si="4"/>
        <v>#DIV/0!</v>
      </c>
    </row>
    <row r="301" spans="5:16" ht="13" customHeight="1">
      <c r="E301" s="152">
        <v>300</v>
      </c>
      <c r="F301" s="206">
        <f>D11</f>
        <v>0</v>
      </c>
      <c r="G301" s="206">
        <f>D6</f>
        <v>0</v>
      </c>
      <c r="H301" s="206"/>
      <c r="I301" s="206"/>
      <c r="J301" s="206">
        <f>T5</f>
        <v>0</v>
      </c>
      <c r="K301" s="206"/>
      <c r="L301" s="206">
        <f>T7</f>
        <v>0</v>
      </c>
      <c r="M301" s="207"/>
      <c r="N301" s="206">
        <f>D27</f>
        <v>0</v>
      </c>
      <c r="O301" s="206" t="e">
        <f>D14</f>
        <v>#DIV/0!</v>
      </c>
      <c r="P301" s="175" t="e">
        <f t="shared" si="4"/>
        <v>#DIV/0!</v>
      </c>
    </row>
    <row r="302" spans="5:16" ht="13" customHeight="1">
      <c r="E302" s="152">
        <v>301</v>
      </c>
      <c r="F302" s="206">
        <f>D11</f>
        <v>0</v>
      </c>
      <c r="G302" s="207"/>
      <c r="H302" s="206"/>
      <c r="I302" s="206"/>
      <c r="J302" s="206"/>
      <c r="K302" s="206"/>
      <c r="L302" s="206"/>
      <c r="M302" s="207"/>
      <c r="N302" s="206">
        <f>D27</f>
        <v>0</v>
      </c>
      <c r="O302" s="207"/>
      <c r="P302" s="175" t="e">
        <f t="shared" si="4"/>
        <v>#DIV/0!</v>
      </c>
    </row>
    <row r="303" spans="5:16" ht="13" customHeight="1">
      <c r="E303" s="152">
        <v>302</v>
      </c>
      <c r="F303" s="206">
        <f>D11</f>
        <v>0</v>
      </c>
      <c r="G303" s="207"/>
      <c r="H303" s="206"/>
      <c r="I303" s="206"/>
      <c r="J303" s="206"/>
      <c r="K303" s="206"/>
      <c r="L303" s="206"/>
      <c r="M303" s="207"/>
      <c r="N303" s="206">
        <f>D27</f>
        <v>0</v>
      </c>
      <c r="O303" s="207"/>
      <c r="P303" s="175" t="e">
        <f t="shared" si="4"/>
        <v>#DIV/0!</v>
      </c>
    </row>
    <row r="304" spans="5:16" ht="13" customHeight="1">
      <c r="E304" s="152">
        <v>303</v>
      </c>
      <c r="F304" s="206">
        <f>D11</f>
        <v>0</v>
      </c>
      <c r="G304" s="207"/>
      <c r="H304" s="206"/>
      <c r="I304" s="206"/>
      <c r="J304" s="206"/>
      <c r="K304" s="206"/>
      <c r="L304" s="206"/>
      <c r="M304" s="207"/>
      <c r="N304" s="206">
        <f>D27</f>
        <v>0</v>
      </c>
      <c r="O304" s="207"/>
      <c r="P304" s="175" t="e">
        <f t="shared" si="4"/>
        <v>#DIV/0!</v>
      </c>
    </row>
    <row r="305" spans="5:16" ht="13" customHeight="1">
      <c r="E305" s="152">
        <v>304</v>
      </c>
      <c r="F305" s="206">
        <f>D11</f>
        <v>0</v>
      </c>
      <c r="G305" s="207"/>
      <c r="H305" s="206"/>
      <c r="I305" s="206"/>
      <c r="J305" s="206"/>
      <c r="K305" s="206"/>
      <c r="L305" s="206"/>
      <c r="M305" s="207"/>
      <c r="N305" s="206">
        <f>D27</f>
        <v>0</v>
      </c>
      <c r="O305" s="207"/>
      <c r="P305" s="175" t="e">
        <f t="shared" si="4"/>
        <v>#DIV/0!</v>
      </c>
    </row>
    <row r="306" spans="5:16" ht="13" customHeight="1">
      <c r="E306" s="152">
        <v>305</v>
      </c>
      <c r="F306" s="206">
        <f>D11</f>
        <v>0</v>
      </c>
      <c r="G306" s="207"/>
      <c r="H306" s="206"/>
      <c r="I306" s="206"/>
      <c r="J306" s="206"/>
      <c r="K306" s="206">
        <f>T6</f>
        <v>0</v>
      </c>
      <c r="L306" s="206"/>
      <c r="M306" s="206">
        <f>D17</f>
        <v>0</v>
      </c>
      <c r="N306" s="206">
        <f>D27</f>
        <v>0</v>
      </c>
      <c r="O306" s="207"/>
      <c r="P306" s="175" t="e">
        <f t="shared" si="4"/>
        <v>#DIV/0!</v>
      </c>
    </row>
    <row r="307" spans="5:16" ht="13" customHeight="1">
      <c r="E307" s="152">
        <v>306</v>
      </c>
      <c r="F307" s="206">
        <f>D11</f>
        <v>0</v>
      </c>
      <c r="G307" s="207"/>
      <c r="H307" s="206"/>
      <c r="I307" s="206"/>
      <c r="J307" s="206"/>
      <c r="K307" s="206"/>
      <c r="L307" s="206"/>
      <c r="M307" s="207"/>
      <c r="N307" s="206">
        <f>D27</f>
        <v>0</v>
      </c>
      <c r="O307" s="207"/>
      <c r="P307" s="175" t="e">
        <f t="shared" si="4"/>
        <v>#DIV/0!</v>
      </c>
    </row>
    <row r="308" spans="5:16" ht="13" customHeight="1">
      <c r="E308" s="152">
        <v>307</v>
      </c>
      <c r="F308" s="206">
        <f>D11</f>
        <v>0</v>
      </c>
      <c r="G308" s="207"/>
      <c r="H308" s="206"/>
      <c r="I308" s="206"/>
      <c r="J308" s="206"/>
      <c r="K308" s="206"/>
      <c r="L308" s="206"/>
      <c r="M308" s="207"/>
      <c r="N308" s="206">
        <f>D27</f>
        <v>0</v>
      </c>
      <c r="O308" s="207"/>
      <c r="P308" s="175" t="e">
        <f t="shared" si="4"/>
        <v>#DIV/0!</v>
      </c>
    </row>
    <row r="309" spans="5:16" ht="13" customHeight="1">
      <c r="E309" s="152">
        <v>308</v>
      </c>
      <c r="F309" s="206">
        <f>D11</f>
        <v>0</v>
      </c>
      <c r="G309" s="207"/>
      <c r="H309" s="206"/>
      <c r="I309" s="206"/>
      <c r="J309" s="206"/>
      <c r="K309" s="206"/>
      <c r="L309" s="206"/>
      <c r="M309" s="207"/>
      <c r="N309" s="206">
        <f>D27</f>
        <v>0</v>
      </c>
      <c r="O309" s="206" t="e">
        <f>D14</f>
        <v>#DIV/0!</v>
      </c>
      <c r="P309" s="175" t="e">
        <f t="shared" si="4"/>
        <v>#DIV/0!</v>
      </c>
    </row>
    <row r="310" spans="5:16" ht="13" customHeight="1">
      <c r="E310" s="152">
        <v>309</v>
      </c>
      <c r="F310" s="206">
        <f>D11</f>
        <v>0</v>
      </c>
      <c r="G310" s="207"/>
      <c r="H310" s="206"/>
      <c r="I310" s="206"/>
      <c r="J310" s="206"/>
      <c r="K310" s="206"/>
      <c r="L310" s="206"/>
      <c r="M310" s="207"/>
      <c r="N310" s="206">
        <f>D27</f>
        <v>0</v>
      </c>
      <c r="O310" s="207"/>
      <c r="P310" s="175" t="e">
        <f t="shared" si="4"/>
        <v>#DIV/0!</v>
      </c>
    </row>
    <row r="311" spans="5:16" ht="13" customHeight="1">
      <c r="E311" s="152">
        <v>310</v>
      </c>
      <c r="F311" s="206">
        <f>D11</f>
        <v>0</v>
      </c>
      <c r="G311" s="207"/>
      <c r="H311" s="206">
        <f>T3</f>
        <v>0</v>
      </c>
      <c r="I311" s="206">
        <f>T4</f>
        <v>0</v>
      </c>
      <c r="J311" s="206"/>
      <c r="K311" s="206"/>
      <c r="L311" s="206"/>
      <c r="M311" s="207"/>
      <c r="N311" s="206">
        <f>D27</f>
        <v>0</v>
      </c>
      <c r="O311" s="207"/>
      <c r="P311" s="175" t="e">
        <f t="shared" si="4"/>
        <v>#DIV/0!</v>
      </c>
    </row>
    <row r="312" spans="5:16" ht="13" customHeight="1">
      <c r="E312" s="152">
        <v>311</v>
      </c>
      <c r="F312" s="206">
        <f>D11</f>
        <v>0</v>
      </c>
      <c r="G312" s="207"/>
      <c r="H312" s="206"/>
      <c r="I312" s="206"/>
      <c r="J312" s="206"/>
      <c r="K312" s="206"/>
      <c r="L312" s="206"/>
      <c r="M312" s="207"/>
      <c r="N312" s="206">
        <f>D27</f>
        <v>0</v>
      </c>
      <c r="O312" s="207"/>
      <c r="P312" s="175" t="e">
        <f t="shared" si="4"/>
        <v>#DIV/0!</v>
      </c>
    </row>
    <row r="313" spans="5:16" ht="13" customHeight="1">
      <c r="E313" s="152">
        <v>312</v>
      </c>
      <c r="F313" s="206">
        <f>D11</f>
        <v>0</v>
      </c>
      <c r="G313" s="207"/>
      <c r="H313" s="206"/>
      <c r="I313" s="206"/>
      <c r="J313" s="206"/>
      <c r="K313" s="206"/>
      <c r="L313" s="206"/>
      <c r="M313" s="207"/>
      <c r="N313" s="206">
        <f>D27</f>
        <v>0</v>
      </c>
      <c r="O313" s="207"/>
      <c r="P313" s="175" t="e">
        <f t="shared" si="4"/>
        <v>#DIV/0!</v>
      </c>
    </row>
    <row r="314" spans="5:16" ht="13" customHeight="1">
      <c r="E314" s="152">
        <v>313</v>
      </c>
      <c r="F314" s="206">
        <f>D11</f>
        <v>0</v>
      </c>
      <c r="G314" s="207"/>
      <c r="H314" s="206"/>
      <c r="I314" s="206"/>
      <c r="J314" s="206"/>
      <c r="K314" s="206"/>
      <c r="L314" s="206"/>
      <c r="M314" s="207"/>
      <c r="N314" s="206">
        <f>D27</f>
        <v>0</v>
      </c>
      <c r="O314" s="207"/>
      <c r="P314" s="175" t="e">
        <f t="shared" si="4"/>
        <v>#DIV/0!</v>
      </c>
    </row>
    <row r="315" spans="5:16" ht="13" customHeight="1">
      <c r="E315" s="152">
        <v>314</v>
      </c>
      <c r="F315" s="206">
        <f>D11</f>
        <v>0</v>
      </c>
      <c r="G315" s="207"/>
      <c r="H315" s="206"/>
      <c r="I315" s="206"/>
      <c r="J315" s="206"/>
      <c r="K315" s="206"/>
      <c r="L315" s="206"/>
      <c r="M315" s="207"/>
      <c r="N315" s="206">
        <f>D27</f>
        <v>0</v>
      </c>
      <c r="O315" s="207"/>
      <c r="P315" s="175" t="e">
        <f t="shared" si="4"/>
        <v>#DIV/0!</v>
      </c>
    </row>
    <row r="316" spans="5:16" ht="13" customHeight="1">
      <c r="E316" s="152">
        <v>315</v>
      </c>
      <c r="F316" s="206">
        <f>D11</f>
        <v>0</v>
      </c>
      <c r="G316" s="206">
        <f>D6</f>
        <v>0</v>
      </c>
      <c r="H316" s="206"/>
      <c r="I316" s="206"/>
      <c r="J316" s="206">
        <f>T5</f>
        <v>0</v>
      </c>
      <c r="K316" s="206"/>
      <c r="L316" s="206">
        <f>T7</f>
        <v>0</v>
      </c>
      <c r="M316" s="207"/>
      <c r="N316" s="206">
        <f>D27</f>
        <v>0</v>
      </c>
      <c r="O316" s="206" t="e">
        <f>D14</f>
        <v>#DIV/0!</v>
      </c>
      <c r="P316" s="175" t="e">
        <f t="shared" si="4"/>
        <v>#DIV/0!</v>
      </c>
    </row>
    <row r="317" spans="5:16" ht="13" customHeight="1">
      <c r="E317" s="152">
        <v>316</v>
      </c>
      <c r="F317" s="206">
        <f>D11</f>
        <v>0</v>
      </c>
      <c r="G317" s="207"/>
      <c r="H317" s="206"/>
      <c r="I317" s="206"/>
      <c r="J317" s="206"/>
      <c r="K317" s="206"/>
      <c r="L317" s="206"/>
      <c r="M317" s="207"/>
      <c r="N317" s="206">
        <f>D27</f>
        <v>0</v>
      </c>
      <c r="O317" s="207"/>
      <c r="P317" s="175" t="e">
        <f t="shared" si="4"/>
        <v>#DIV/0!</v>
      </c>
    </row>
    <row r="318" spans="5:16" ht="13" customHeight="1">
      <c r="E318" s="152">
        <v>317</v>
      </c>
      <c r="F318" s="206">
        <f>D11</f>
        <v>0</v>
      </c>
      <c r="G318" s="207"/>
      <c r="H318" s="206"/>
      <c r="I318" s="206"/>
      <c r="J318" s="206"/>
      <c r="K318" s="206"/>
      <c r="L318" s="206"/>
      <c r="M318" s="207"/>
      <c r="N318" s="206">
        <f>D27</f>
        <v>0</v>
      </c>
      <c r="O318" s="207"/>
      <c r="P318" s="175" t="e">
        <f t="shared" si="4"/>
        <v>#DIV/0!</v>
      </c>
    </row>
    <row r="319" spans="5:16" ht="13" customHeight="1">
      <c r="E319" s="152">
        <v>318</v>
      </c>
      <c r="F319" s="206">
        <f>D11</f>
        <v>0</v>
      </c>
      <c r="G319" s="207"/>
      <c r="H319" s="206"/>
      <c r="I319" s="206"/>
      <c r="J319" s="206"/>
      <c r="K319" s="206"/>
      <c r="L319" s="206"/>
      <c r="M319" s="207"/>
      <c r="N319" s="206">
        <f>D27</f>
        <v>0</v>
      </c>
      <c r="O319" s="207"/>
      <c r="P319" s="175" t="e">
        <f t="shared" si="4"/>
        <v>#DIV/0!</v>
      </c>
    </row>
    <row r="320" spans="5:16" ht="13" customHeight="1">
      <c r="E320" s="152">
        <v>319</v>
      </c>
      <c r="F320" s="206">
        <f>D11</f>
        <v>0</v>
      </c>
      <c r="G320" s="207"/>
      <c r="H320" s="206"/>
      <c r="I320" s="206"/>
      <c r="J320" s="206"/>
      <c r="K320" s="206"/>
      <c r="L320" s="206"/>
      <c r="M320" s="207"/>
      <c r="N320" s="206">
        <f>D27</f>
        <v>0</v>
      </c>
      <c r="O320" s="207"/>
      <c r="P320" s="175" t="e">
        <f t="shared" si="4"/>
        <v>#DIV/0!</v>
      </c>
    </row>
    <row r="321" spans="5:16" ht="13" customHeight="1">
      <c r="E321" s="152">
        <v>320</v>
      </c>
      <c r="F321" s="206">
        <f>D11</f>
        <v>0</v>
      </c>
      <c r="G321" s="207"/>
      <c r="H321" s="206"/>
      <c r="I321" s="206"/>
      <c r="J321" s="206"/>
      <c r="K321" s="206">
        <f>T6</f>
        <v>0</v>
      </c>
      <c r="L321" s="206"/>
      <c r="M321" s="207"/>
      <c r="N321" s="206">
        <f>D27</f>
        <v>0</v>
      </c>
      <c r="O321" s="207"/>
      <c r="P321" s="175" t="e">
        <f t="shared" si="4"/>
        <v>#DIV/0!</v>
      </c>
    </row>
    <row r="322" spans="5:16" ht="13" customHeight="1">
      <c r="E322" s="152">
        <v>321</v>
      </c>
      <c r="F322" s="206">
        <f>D11</f>
        <v>0</v>
      </c>
      <c r="G322" s="207"/>
      <c r="H322" s="206"/>
      <c r="I322" s="206"/>
      <c r="J322" s="206"/>
      <c r="K322" s="206"/>
      <c r="L322" s="206"/>
      <c r="M322" s="207"/>
      <c r="N322" s="206">
        <f>D27</f>
        <v>0</v>
      </c>
      <c r="O322" s="207"/>
      <c r="P322" s="175" t="e">
        <f t="shared" si="4"/>
        <v>#DIV/0!</v>
      </c>
    </row>
    <row r="323" spans="5:16" ht="13" customHeight="1">
      <c r="E323" s="152">
        <v>322</v>
      </c>
      <c r="F323" s="206">
        <f>D11</f>
        <v>0</v>
      </c>
      <c r="G323" s="207"/>
      <c r="H323" s="206"/>
      <c r="I323" s="206"/>
      <c r="J323" s="206"/>
      <c r="K323" s="206"/>
      <c r="L323" s="206"/>
      <c r="M323" s="207"/>
      <c r="N323" s="206">
        <f>D27</f>
        <v>0</v>
      </c>
      <c r="O323" s="206" t="e">
        <f>D14</f>
        <v>#DIV/0!</v>
      </c>
      <c r="P323" s="175" t="e">
        <f t="shared" ref="P323:P366" si="5">P322+(F323+G323+H323+I323+J323+K323+L323)-(M323+N323+O323)</f>
        <v>#DIV/0!</v>
      </c>
    </row>
    <row r="324" spans="5:16" ht="13" customHeight="1">
      <c r="E324" s="152">
        <v>323</v>
      </c>
      <c r="F324" s="206">
        <f>D11</f>
        <v>0</v>
      </c>
      <c r="G324" s="207"/>
      <c r="H324" s="206"/>
      <c r="I324" s="206"/>
      <c r="J324" s="206"/>
      <c r="K324" s="206"/>
      <c r="L324" s="206"/>
      <c r="M324" s="207"/>
      <c r="N324" s="206">
        <f>D27</f>
        <v>0</v>
      </c>
      <c r="O324" s="207"/>
      <c r="P324" s="175" t="e">
        <f t="shared" si="5"/>
        <v>#DIV/0!</v>
      </c>
    </row>
    <row r="325" spans="5:16" ht="13" customHeight="1">
      <c r="E325" s="152">
        <v>324</v>
      </c>
      <c r="F325" s="206">
        <f>D11</f>
        <v>0</v>
      </c>
      <c r="G325" s="207"/>
      <c r="H325" s="206"/>
      <c r="I325" s="206"/>
      <c r="J325" s="206"/>
      <c r="K325" s="206"/>
      <c r="L325" s="206"/>
      <c r="M325" s="207"/>
      <c r="N325" s="206">
        <f>D27</f>
        <v>0</v>
      </c>
      <c r="O325" s="207"/>
      <c r="P325" s="175" t="e">
        <f t="shared" si="5"/>
        <v>#DIV/0!</v>
      </c>
    </row>
    <row r="326" spans="5:16" ht="13" customHeight="1">
      <c r="E326" s="152">
        <v>325</v>
      </c>
      <c r="F326" s="206">
        <f>D11</f>
        <v>0</v>
      </c>
      <c r="G326" s="207"/>
      <c r="H326" s="206">
        <f>T3</f>
        <v>0</v>
      </c>
      <c r="I326" s="206">
        <f>T4</f>
        <v>0</v>
      </c>
      <c r="J326" s="206"/>
      <c r="K326" s="206"/>
      <c r="L326" s="206"/>
      <c r="M326" s="207"/>
      <c r="N326" s="206">
        <f>D27</f>
        <v>0</v>
      </c>
      <c r="O326" s="207"/>
      <c r="P326" s="175" t="e">
        <f t="shared" si="5"/>
        <v>#DIV/0!</v>
      </c>
    </row>
    <row r="327" spans="5:16" ht="13" customHeight="1">
      <c r="E327" s="152">
        <v>326</v>
      </c>
      <c r="F327" s="206">
        <f>D11</f>
        <v>0</v>
      </c>
      <c r="G327" s="207"/>
      <c r="H327" s="206"/>
      <c r="I327" s="206"/>
      <c r="J327" s="206"/>
      <c r="K327" s="206"/>
      <c r="L327" s="206"/>
      <c r="M327" s="207"/>
      <c r="N327" s="206">
        <f>D27</f>
        <v>0</v>
      </c>
      <c r="O327" s="207"/>
      <c r="P327" s="175" t="e">
        <f t="shared" si="5"/>
        <v>#DIV/0!</v>
      </c>
    </row>
    <row r="328" spans="5:16" ht="13" customHeight="1">
      <c r="E328" s="152">
        <v>327</v>
      </c>
      <c r="F328" s="206">
        <f>D11</f>
        <v>0</v>
      </c>
      <c r="G328" s="207"/>
      <c r="H328" s="206"/>
      <c r="I328" s="206"/>
      <c r="J328" s="206"/>
      <c r="K328" s="206"/>
      <c r="L328" s="206"/>
      <c r="M328" s="207"/>
      <c r="N328" s="206">
        <f>D27</f>
        <v>0</v>
      </c>
      <c r="O328" s="207"/>
      <c r="P328" s="175" t="e">
        <f t="shared" si="5"/>
        <v>#DIV/0!</v>
      </c>
    </row>
    <row r="329" spans="5:16" ht="13" customHeight="1">
      <c r="E329" s="152">
        <v>328</v>
      </c>
      <c r="F329" s="206">
        <f>D11</f>
        <v>0</v>
      </c>
      <c r="G329" s="207"/>
      <c r="H329" s="206"/>
      <c r="I329" s="206"/>
      <c r="J329" s="206"/>
      <c r="K329" s="206"/>
      <c r="L329" s="206"/>
      <c r="M329" s="207"/>
      <c r="N329" s="206">
        <f>D27</f>
        <v>0</v>
      </c>
      <c r="O329" s="207"/>
      <c r="P329" s="175" t="e">
        <f t="shared" si="5"/>
        <v>#DIV/0!</v>
      </c>
    </row>
    <row r="330" spans="5:16" ht="13" customHeight="1">
      <c r="E330" s="152">
        <v>329</v>
      </c>
      <c r="F330" s="206">
        <f>D11</f>
        <v>0</v>
      </c>
      <c r="G330" s="207"/>
      <c r="H330" s="206"/>
      <c r="I330" s="206"/>
      <c r="J330" s="206"/>
      <c r="K330" s="206"/>
      <c r="L330" s="206"/>
      <c r="M330" s="207"/>
      <c r="N330" s="206">
        <f>D27</f>
        <v>0</v>
      </c>
      <c r="O330" s="207"/>
      <c r="P330" s="175" t="e">
        <f t="shared" si="5"/>
        <v>#DIV/0!</v>
      </c>
    </row>
    <row r="331" spans="5:16" ht="13" customHeight="1">
      <c r="E331" s="152">
        <v>330</v>
      </c>
      <c r="F331" s="206">
        <f>D11</f>
        <v>0</v>
      </c>
      <c r="G331" s="206">
        <f>D6</f>
        <v>0</v>
      </c>
      <c r="H331" s="206"/>
      <c r="I331" s="206"/>
      <c r="J331" s="206">
        <f>T5</f>
        <v>0</v>
      </c>
      <c r="K331" s="206"/>
      <c r="L331" s="206">
        <f>T7</f>
        <v>0</v>
      </c>
      <c r="M331" s="207"/>
      <c r="N331" s="206">
        <f>D27</f>
        <v>0</v>
      </c>
      <c r="O331" s="206" t="e">
        <f>D14</f>
        <v>#DIV/0!</v>
      </c>
      <c r="P331" s="175" t="e">
        <f t="shared" si="5"/>
        <v>#DIV/0!</v>
      </c>
    </row>
    <row r="332" spans="5:16" ht="13" customHeight="1">
      <c r="E332" s="152">
        <v>331</v>
      </c>
      <c r="F332" s="206">
        <f>D11</f>
        <v>0</v>
      </c>
      <c r="G332" s="207"/>
      <c r="H332" s="206"/>
      <c r="I332" s="206"/>
      <c r="J332" s="206"/>
      <c r="K332" s="206"/>
      <c r="L332" s="206"/>
      <c r="M332" s="207"/>
      <c r="N332" s="206">
        <f>D27</f>
        <v>0</v>
      </c>
      <c r="O332" s="207"/>
      <c r="P332" s="175" t="e">
        <f t="shared" si="5"/>
        <v>#DIV/0!</v>
      </c>
    </row>
    <row r="333" spans="5:16" ht="13" customHeight="1">
      <c r="E333" s="152">
        <v>332</v>
      </c>
      <c r="F333" s="206">
        <f>D11</f>
        <v>0</v>
      </c>
      <c r="G333" s="207"/>
      <c r="H333" s="206"/>
      <c r="I333" s="206"/>
      <c r="J333" s="206"/>
      <c r="K333" s="206"/>
      <c r="L333" s="206"/>
      <c r="M333" s="207"/>
      <c r="N333" s="206">
        <f>D27</f>
        <v>0</v>
      </c>
      <c r="O333" s="207"/>
      <c r="P333" s="175" t="e">
        <f t="shared" si="5"/>
        <v>#DIV/0!</v>
      </c>
    </row>
    <row r="334" spans="5:16" ht="13" customHeight="1">
      <c r="E334" s="152">
        <v>333</v>
      </c>
      <c r="F334" s="206">
        <f>D11</f>
        <v>0</v>
      </c>
      <c r="G334" s="207"/>
      <c r="H334" s="206"/>
      <c r="I334" s="206"/>
      <c r="J334" s="206"/>
      <c r="K334" s="206"/>
      <c r="L334" s="206"/>
      <c r="M334" s="207"/>
      <c r="N334" s="206">
        <f>D27</f>
        <v>0</v>
      </c>
      <c r="O334" s="207"/>
      <c r="P334" s="175" t="e">
        <f t="shared" si="5"/>
        <v>#DIV/0!</v>
      </c>
    </row>
    <row r="335" spans="5:16" ht="13" customHeight="1">
      <c r="E335" s="152">
        <v>334</v>
      </c>
      <c r="F335" s="206">
        <f>D11</f>
        <v>0</v>
      </c>
      <c r="G335" s="207"/>
      <c r="H335" s="206"/>
      <c r="I335" s="206"/>
      <c r="J335" s="206"/>
      <c r="K335" s="206"/>
      <c r="L335" s="206"/>
      <c r="M335" s="207"/>
      <c r="N335" s="206">
        <f>D27</f>
        <v>0</v>
      </c>
      <c r="O335" s="207"/>
      <c r="P335" s="175" t="e">
        <f t="shared" si="5"/>
        <v>#DIV/0!</v>
      </c>
    </row>
    <row r="336" spans="5:16" ht="13" customHeight="1">
      <c r="E336" s="152">
        <v>335</v>
      </c>
      <c r="F336" s="206">
        <f>D11</f>
        <v>0</v>
      </c>
      <c r="G336" s="207"/>
      <c r="H336" s="206"/>
      <c r="I336" s="206"/>
      <c r="J336" s="206"/>
      <c r="K336" s="206">
        <f>T6</f>
        <v>0</v>
      </c>
      <c r="L336" s="206"/>
      <c r="M336" s="206">
        <f>D17</f>
        <v>0</v>
      </c>
      <c r="N336" s="206">
        <f>D27</f>
        <v>0</v>
      </c>
      <c r="O336" s="207"/>
      <c r="P336" s="175" t="e">
        <f t="shared" si="5"/>
        <v>#DIV/0!</v>
      </c>
    </row>
    <row r="337" spans="5:16" ht="13" customHeight="1">
      <c r="E337" s="152">
        <v>336</v>
      </c>
      <c r="F337" s="206">
        <f>D11</f>
        <v>0</v>
      </c>
      <c r="G337" s="207"/>
      <c r="H337" s="206"/>
      <c r="I337" s="206"/>
      <c r="J337" s="206"/>
      <c r="K337" s="206"/>
      <c r="L337" s="206"/>
      <c r="M337" s="207"/>
      <c r="N337" s="206">
        <f>D27</f>
        <v>0</v>
      </c>
      <c r="O337" s="207"/>
      <c r="P337" s="175" t="e">
        <f t="shared" si="5"/>
        <v>#DIV/0!</v>
      </c>
    </row>
    <row r="338" spans="5:16" ht="13" customHeight="1">
      <c r="E338" s="152">
        <v>337</v>
      </c>
      <c r="F338" s="206">
        <f>D11</f>
        <v>0</v>
      </c>
      <c r="G338" s="207"/>
      <c r="H338" s="206"/>
      <c r="I338" s="206"/>
      <c r="J338" s="206"/>
      <c r="K338" s="206"/>
      <c r="L338" s="206"/>
      <c r="M338" s="207"/>
      <c r="N338" s="206">
        <f>D27</f>
        <v>0</v>
      </c>
      <c r="O338" s="207"/>
      <c r="P338" s="175" t="e">
        <f t="shared" si="5"/>
        <v>#DIV/0!</v>
      </c>
    </row>
    <row r="339" spans="5:16" ht="13" customHeight="1">
      <c r="E339" s="152">
        <v>338</v>
      </c>
      <c r="F339" s="206">
        <f>D11</f>
        <v>0</v>
      </c>
      <c r="G339" s="207"/>
      <c r="H339" s="206"/>
      <c r="I339" s="206"/>
      <c r="J339" s="206"/>
      <c r="K339" s="206"/>
      <c r="L339" s="206"/>
      <c r="M339" s="207"/>
      <c r="N339" s="206">
        <f>D27</f>
        <v>0</v>
      </c>
      <c r="O339" s="206" t="e">
        <f>D14</f>
        <v>#DIV/0!</v>
      </c>
      <c r="P339" s="175" t="e">
        <f t="shared" si="5"/>
        <v>#DIV/0!</v>
      </c>
    </row>
    <row r="340" spans="5:16" ht="13" customHeight="1">
      <c r="E340" s="152">
        <v>339</v>
      </c>
      <c r="F340" s="206">
        <f>D11</f>
        <v>0</v>
      </c>
      <c r="G340" s="207"/>
      <c r="H340" s="206"/>
      <c r="I340" s="206"/>
      <c r="J340" s="206"/>
      <c r="K340" s="206"/>
      <c r="L340" s="206"/>
      <c r="M340" s="207"/>
      <c r="N340" s="206">
        <f>D27</f>
        <v>0</v>
      </c>
      <c r="O340" s="207"/>
      <c r="P340" s="175" t="e">
        <f t="shared" si="5"/>
        <v>#DIV/0!</v>
      </c>
    </row>
    <row r="341" spans="5:16" ht="13" customHeight="1">
      <c r="E341" s="152">
        <v>340</v>
      </c>
      <c r="F341" s="206">
        <f>D11</f>
        <v>0</v>
      </c>
      <c r="G341" s="207"/>
      <c r="H341" s="206">
        <f>T3</f>
        <v>0</v>
      </c>
      <c r="I341" s="206">
        <f>T4</f>
        <v>0</v>
      </c>
      <c r="J341" s="206"/>
      <c r="K341" s="206"/>
      <c r="L341" s="206"/>
      <c r="M341" s="207"/>
      <c r="N341" s="206">
        <f>D27</f>
        <v>0</v>
      </c>
      <c r="O341" s="207"/>
      <c r="P341" s="175" t="e">
        <f t="shared" si="5"/>
        <v>#DIV/0!</v>
      </c>
    </row>
    <row r="342" spans="5:16" ht="13" customHeight="1">
      <c r="E342" s="152">
        <v>341</v>
      </c>
      <c r="F342" s="206">
        <f>D11</f>
        <v>0</v>
      </c>
      <c r="G342" s="207"/>
      <c r="H342" s="206"/>
      <c r="I342" s="206"/>
      <c r="J342" s="206"/>
      <c r="K342" s="206"/>
      <c r="L342" s="206"/>
      <c r="M342" s="207"/>
      <c r="N342" s="206">
        <f>D27</f>
        <v>0</v>
      </c>
      <c r="O342" s="207"/>
      <c r="P342" s="175" t="e">
        <f t="shared" si="5"/>
        <v>#DIV/0!</v>
      </c>
    </row>
    <row r="343" spans="5:16" ht="13" customHeight="1">
      <c r="E343" s="152">
        <v>342</v>
      </c>
      <c r="F343" s="206">
        <f>D11</f>
        <v>0</v>
      </c>
      <c r="G343" s="207"/>
      <c r="H343" s="206"/>
      <c r="I343" s="206"/>
      <c r="J343" s="206"/>
      <c r="K343" s="206"/>
      <c r="L343" s="206"/>
      <c r="M343" s="207"/>
      <c r="N343" s="206">
        <f>D27</f>
        <v>0</v>
      </c>
      <c r="O343" s="207"/>
      <c r="P343" s="175" t="e">
        <f t="shared" si="5"/>
        <v>#DIV/0!</v>
      </c>
    </row>
    <row r="344" spans="5:16" ht="13" customHeight="1">
      <c r="E344" s="152">
        <v>343</v>
      </c>
      <c r="F344" s="206">
        <f>D11</f>
        <v>0</v>
      </c>
      <c r="G344" s="207"/>
      <c r="H344" s="206"/>
      <c r="I344" s="206"/>
      <c r="J344" s="206"/>
      <c r="K344" s="206"/>
      <c r="L344" s="206"/>
      <c r="M344" s="207"/>
      <c r="N344" s="206">
        <f>D27</f>
        <v>0</v>
      </c>
      <c r="O344" s="207"/>
      <c r="P344" s="175" t="e">
        <f t="shared" si="5"/>
        <v>#DIV/0!</v>
      </c>
    </row>
    <row r="345" spans="5:16" ht="13" customHeight="1">
      <c r="E345" s="152">
        <v>344</v>
      </c>
      <c r="F345" s="206">
        <f>D11</f>
        <v>0</v>
      </c>
      <c r="G345" s="207"/>
      <c r="H345" s="206"/>
      <c r="I345" s="206"/>
      <c r="J345" s="206"/>
      <c r="K345" s="206"/>
      <c r="L345" s="206"/>
      <c r="M345" s="207"/>
      <c r="N345" s="206">
        <f>D27</f>
        <v>0</v>
      </c>
      <c r="O345" s="207"/>
      <c r="P345" s="175" t="e">
        <f t="shared" si="5"/>
        <v>#DIV/0!</v>
      </c>
    </row>
    <row r="346" spans="5:16" ht="13" customHeight="1">
      <c r="E346" s="152">
        <v>345</v>
      </c>
      <c r="F346" s="206">
        <f>D11</f>
        <v>0</v>
      </c>
      <c r="G346" s="206">
        <f>D6</f>
        <v>0</v>
      </c>
      <c r="H346" s="206"/>
      <c r="I346" s="206"/>
      <c r="J346" s="206">
        <f>T5</f>
        <v>0</v>
      </c>
      <c r="K346" s="206"/>
      <c r="L346" s="206">
        <f>T7</f>
        <v>0</v>
      </c>
      <c r="M346" s="207"/>
      <c r="N346" s="206">
        <f>D27</f>
        <v>0</v>
      </c>
      <c r="O346" s="206" t="e">
        <f>D14</f>
        <v>#DIV/0!</v>
      </c>
      <c r="P346" s="175" t="e">
        <f t="shared" si="5"/>
        <v>#DIV/0!</v>
      </c>
    </row>
    <row r="347" spans="5:16" ht="13" customHeight="1">
      <c r="E347" s="152">
        <v>346</v>
      </c>
      <c r="F347" s="206">
        <f>D11</f>
        <v>0</v>
      </c>
      <c r="G347" s="207"/>
      <c r="H347" s="206"/>
      <c r="I347" s="206"/>
      <c r="J347" s="206"/>
      <c r="K347" s="206"/>
      <c r="L347" s="206"/>
      <c r="M347" s="207"/>
      <c r="N347" s="206">
        <f>D27</f>
        <v>0</v>
      </c>
      <c r="O347" s="207"/>
      <c r="P347" s="175" t="e">
        <f t="shared" si="5"/>
        <v>#DIV/0!</v>
      </c>
    </row>
    <row r="348" spans="5:16" ht="13" customHeight="1">
      <c r="E348" s="152">
        <v>347</v>
      </c>
      <c r="F348" s="206">
        <f>D11</f>
        <v>0</v>
      </c>
      <c r="G348" s="207"/>
      <c r="H348" s="206"/>
      <c r="I348" s="206"/>
      <c r="J348" s="206"/>
      <c r="K348" s="206"/>
      <c r="L348" s="206"/>
      <c r="M348" s="207"/>
      <c r="N348" s="206">
        <f>D27</f>
        <v>0</v>
      </c>
      <c r="O348" s="207"/>
      <c r="P348" s="175" t="e">
        <f t="shared" si="5"/>
        <v>#DIV/0!</v>
      </c>
    </row>
    <row r="349" spans="5:16" ht="13" customHeight="1">
      <c r="E349" s="152">
        <v>348</v>
      </c>
      <c r="F349" s="206">
        <f>D11</f>
        <v>0</v>
      </c>
      <c r="G349" s="207"/>
      <c r="H349" s="206"/>
      <c r="I349" s="206"/>
      <c r="J349" s="206"/>
      <c r="K349" s="206"/>
      <c r="L349" s="206"/>
      <c r="M349" s="207"/>
      <c r="N349" s="206">
        <f>D27</f>
        <v>0</v>
      </c>
      <c r="O349" s="207"/>
      <c r="P349" s="175" t="e">
        <f t="shared" si="5"/>
        <v>#DIV/0!</v>
      </c>
    </row>
    <row r="350" spans="5:16" ht="13" customHeight="1">
      <c r="E350" s="152">
        <v>349</v>
      </c>
      <c r="F350" s="206">
        <f>D11</f>
        <v>0</v>
      </c>
      <c r="G350" s="207"/>
      <c r="H350" s="206"/>
      <c r="I350" s="206"/>
      <c r="J350" s="206"/>
      <c r="K350" s="206"/>
      <c r="L350" s="206"/>
      <c r="M350" s="207"/>
      <c r="N350" s="206">
        <f>D27</f>
        <v>0</v>
      </c>
      <c r="O350" s="207"/>
      <c r="P350" s="175" t="e">
        <f t="shared" si="5"/>
        <v>#DIV/0!</v>
      </c>
    </row>
    <row r="351" spans="5:16" ht="13" customHeight="1">
      <c r="E351" s="152">
        <v>350</v>
      </c>
      <c r="F351" s="206">
        <f>D11</f>
        <v>0</v>
      </c>
      <c r="G351" s="207"/>
      <c r="H351" s="206"/>
      <c r="I351" s="206"/>
      <c r="J351" s="206"/>
      <c r="K351" s="206">
        <f>T6</f>
        <v>0</v>
      </c>
      <c r="L351" s="206"/>
      <c r="M351" s="207"/>
      <c r="N351" s="206">
        <f>D27</f>
        <v>0</v>
      </c>
      <c r="O351" s="207"/>
      <c r="P351" s="175" t="e">
        <f t="shared" si="5"/>
        <v>#DIV/0!</v>
      </c>
    </row>
    <row r="352" spans="5:16" ht="13" customHeight="1">
      <c r="E352" s="152">
        <v>351</v>
      </c>
      <c r="F352" s="206">
        <f>D11</f>
        <v>0</v>
      </c>
      <c r="G352" s="207"/>
      <c r="H352" s="206"/>
      <c r="I352" s="206"/>
      <c r="J352" s="206"/>
      <c r="K352" s="206"/>
      <c r="L352" s="206"/>
      <c r="M352" s="207"/>
      <c r="N352" s="206">
        <f>D27</f>
        <v>0</v>
      </c>
      <c r="O352" s="207"/>
      <c r="P352" s="175" t="e">
        <f t="shared" si="5"/>
        <v>#DIV/0!</v>
      </c>
    </row>
    <row r="353" spans="5:16" ht="13" customHeight="1">
      <c r="E353" s="152">
        <v>352</v>
      </c>
      <c r="F353" s="206">
        <f>D11</f>
        <v>0</v>
      </c>
      <c r="G353" s="207"/>
      <c r="H353" s="206"/>
      <c r="I353" s="206"/>
      <c r="J353" s="206"/>
      <c r="K353" s="206"/>
      <c r="L353" s="206"/>
      <c r="M353" s="207"/>
      <c r="N353" s="206">
        <f>D27</f>
        <v>0</v>
      </c>
      <c r="O353" s="206" t="e">
        <f>D14</f>
        <v>#DIV/0!</v>
      </c>
      <c r="P353" s="175" t="e">
        <f t="shared" si="5"/>
        <v>#DIV/0!</v>
      </c>
    </row>
    <row r="354" spans="5:16" ht="13" customHeight="1">
      <c r="E354" s="152">
        <v>353</v>
      </c>
      <c r="F354" s="206">
        <f>D11</f>
        <v>0</v>
      </c>
      <c r="G354" s="207"/>
      <c r="H354" s="206"/>
      <c r="I354" s="206"/>
      <c r="J354" s="206"/>
      <c r="K354" s="206"/>
      <c r="L354" s="206"/>
      <c r="M354" s="207"/>
      <c r="N354" s="206">
        <f>D27</f>
        <v>0</v>
      </c>
      <c r="O354" s="207"/>
      <c r="P354" s="175" t="e">
        <f t="shared" si="5"/>
        <v>#DIV/0!</v>
      </c>
    </row>
    <row r="355" spans="5:16" ht="13" customHeight="1">
      <c r="E355" s="152">
        <v>354</v>
      </c>
      <c r="F355" s="206">
        <f>D11</f>
        <v>0</v>
      </c>
      <c r="G355" s="207"/>
      <c r="H355" s="206"/>
      <c r="I355" s="206"/>
      <c r="J355" s="206"/>
      <c r="K355" s="206"/>
      <c r="L355" s="206"/>
      <c r="M355" s="207"/>
      <c r="N355" s="206">
        <f>D27</f>
        <v>0</v>
      </c>
      <c r="O355" s="207"/>
      <c r="P355" s="175" t="e">
        <f t="shared" si="5"/>
        <v>#DIV/0!</v>
      </c>
    </row>
    <row r="356" spans="5:16" ht="13" customHeight="1">
      <c r="E356" s="152">
        <v>355</v>
      </c>
      <c r="F356" s="206">
        <f>D11</f>
        <v>0</v>
      </c>
      <c r="G356" s="207"/>
      <c r="H356" s="206">
        <f>T3</f>
        <v>0</v>
      </c>
      <c r="I356" s="206">
        <f>T4</f>
        <v>0</v>
      </c>
      <c r="J356" s="206"/>
      <c r="K356" s="206"/>
      <c r="L356" s="206"/>
      <c r="M356" s="207"/>
      <c r="N356" s="206">
        <f>D27</f>
        <v>0</v>
      </c>
      <c r="O356" s="207"/>
      <c r="P356" s="175" t="e">
        <f t="shared" si="5"/>
        <v>#DIV/0!</v>
      </c>
    </row>
    <row r="357" spans="5:16" ht="13" customHeight="1">
      <c r="E357" s="152">
        <v>356</v>
      </c>
      <c r="F357" s="206">
        <f>D11</f>
        <v>0</v>
      </c>
      <c r="G357" s="207"/>
      <c r="H357" s="206"/>
      <c r="I357" s="206"/>
      <c r="J357" s="206"/>
      <c r="K357" s="206"/>
      <c r="L357" s="206"/>
      <c r="M357" s="207"/>
      <c r="N357" s="206">
        <f>D27</f>
        <v>0</v>
      </c>
      <c r="O357" s="207"/>
      <c r="P357" s="175" t="e">
        <f t="shared" si="5"/>
        <v>#DIV/0!</v>
      </c>
    </row>
    <row r="358" spans="5:16" ht="13" customHeight="1">
      <c r="E358" s="152">
        <v>357</v>
      </c>
      <c r="F358" s="206">
        <f>D11</f>
        <v>0</v>
      </c>
      <c r="G358" s="207"/>
      <c r="H358" s="206"/>
      <c r="I358" s="206"/>
      <c r="J358" s="206"/>
      <c r="K358" s="206"/>
      <c r="L358" s="206"/>
      <c r="M358" s="207"/>
      <c r="N358" s="206">
        <f>D27</f>
        <v>0</v>
      </c>
      <c r="O358" s="207"/>
      <c r="P358" s="175" t="e">
        <f t="shared" si="5"/>
        <v>#DIV/0!</v>
      </c>
    </row>
    <row r="359" spans="5:16" ht="13" customHeight="1">
      <c r="E359" s="152">
        <v>358</v>
      </c>
      <c r="F359" s="206">
        <f>D11</f>
        <v>0</v>
      </c>
      <c r="G359" s="207"/>
      <c r="H359" s="206"/>
      <c r="I359" s="206"/>
      <c r="J359" s="206"/>
      <c r="K359" s="206"/>
      <c r="L359" s="206"/>
      <c r="M359" s="207"/>
      <c r="N359" s="206">
        <f>D27</f>
        <v>0</v>
      </c>
      <c r="O359" s="207"/>
      <c r="P359" s="175" t="e">
        <f t="shared" si="5"/>
        <v>#DIV/0!</v>
      </c>
    </row>
    <row r="360" spans="5:16" ht="13" customHeight="1">
      <c r="E360" s="152">
        <v>359</v>
      </c>
      <c r="F360" s="206">
        <f>D11</f>
        <v>0</v>
      </c>
      <c r="G360" s="207"/>
      <c r="H360" s="206"/>
      <c r="I360" s="206"/>
      <c r="J360" s="206"/>
      <c r="K360" s="206"/>
      <c r="L360" s="206"/>
      <c r="M360" s="207"/>
      <c r="N360" s="206">
        <f>D27</f>
        <v>0</v>
      </c>
      <c r="O360" s="207"/>
      <c r="P360" s="175" t="e">
        <f t="shared" si="5"/>
        <v>#DIV/0!</v>
      </c>
    </row>
    <row r="361" spans="5:16" ht="13" customHeight="1">
      <c r="E361" s="152">
        <v>360</v>
      </c>
      <c r="F361" s="206">
        <f>D11</f>
        <v>0</v>
      </c>
      <c r="G361" s="206">
        <f>D6</f>
        <v>0</v>
      </c>
      <c r="H361" s="206"/>
      <c r="I361" s="206"/>
      <c r="J361" s="206">
        <f>T5</f>
        <v>0</v>
      </c>
      <c r="K361" s="206"/>
      <c r="L361" s="206">
        <f>T7</f>
        <v>0</v>
      </c>
      <c r="M361" s="207"/>
      <c r="N361" s="206">
        <f>D27</f>
        <v>0</v>
      </c>
      <c r="O361" s="206" t="e">
        <f>D14</f>
        <v>#DIV/0!</v>
      </c>
      <c r="P361" s="175" t="e">
        <f t="shared" si="5"/>
        <v>#DIV/0!</v>
      </c>
    </row>
    <row r="362" spans="5:16" ht="13" customHeight="1">
      <c r="E362" s="152">
        <v>361</v>
      </c>
      <c r="F362" s="206">
        <f>D11</f>
        <v>0</v>
      </c>
      <c r="G362" s="207"/>
      <c r="H362" s="206"/>
      <c r="I362" s="206"/>
      <c r="J362" s="206"/>
      <c r="K362" s="206"/>
      <c r="L362" s="206"/>
      <c r="M362" s="207"/>
      <c r="N362" s="206">
        <f>D27</f>
        <v>0</v>
      </c>
      <c r="O362" s="207"/>
      <c r="P362" s="175" t="e">
        <f t="shared" si="5"/>
        <v>#DIV/0!</v>
      </c>
    </row>
    <row r="363" spans="5:16" ht="13" customHeight="1">
      <c r="E363" s="152">
        <v>362</v>
      </c>
      <c r="F363" s="206">
        <f>D11</f>
        <v>0</v>
      </c>
      <c r="G363" s="207"/>
      <c r="H363" s="206"/>
      <c r="I363" s="206"/>
      <c r="J363" s="206"/>
      <c r="K363" s="206"/>
      <c r="L363" s="206"/>
      <c r="M363" s="207"/>
      <c r="N363" s="206">
        <f>D27</f>
        <v>0</v>
      </c>
      <c r="O363" s="207"/>
      <c r="P363" s="175" t="e">
        <f t="shared" si="5"/>
        <v>#DIV/0!</v>
      </c>
    </row>
    <row r="364" spans="5:16" ht="13" customHeight="1">
      <c r="E364" s="152">
        <v>363</v>
      </c>
      <c r="F364" s="206">
        <f>D11</f>
        <v>0</v>
      </c>
      <c r="G364" s="207"/>
      <c r="H364" s="206"/>
      <c r="I364" s="206"/>
      <c r="J364" s="206"/>
      <c r="K364" s="206"/>
      <c r="L364" s="206"/>
      <c r="M364" s="207"/>
      <c r="N364" s="206">
        <f>D27</f>
        <v>0</v>
      </c>
      <c r="O364" s="207"/>
      <c r="P364" s="175" t="e">
        <f t="shared" si="5"/>
        <v>#DIV/0!</v>
      </c>
    </row>
    <row r="365" spans="5:16" ht="13" customHeight="1">
      <c r="E365" s="152">
        <v>364</v>
      </c>
      <c r="F365" s="206">
        <f>D11</f>
        <v>0</v>
      </c>
      <c r="G365" s="207"/>
      <c r="H365" s="206"/>
      <c r="I365" s="206"/>
      <c r="J365" s="206"/>
      <c r="K365" s="206"/>
      <c r="L365" s="206"/>
      <c r="M365" s="207"/>
      <c r="N365" s="206">
        <f>D27</f>
        <v>0</v>
      </c>
      <c r="O365" s="207"/>
      <c r="P365" s="175" t="e">
        <f t="shared" si="5"/>
        <v>#DIV/0!</v>
      </c>
    </row>
    <row r="366" spans="5:16" ht="13" customHeight="1">
      <c r="E366" s="169">
        <v>365</v>
      </c>
      <c r="F366" s="208">
        <f>D11</f>
        <v>0</v>
      </c>
      <c r="G366" s="209"/>
      <c r="H366" s="208"/>
      <c r="I366" s="208"/>
      <c r="J366" s="208"/>
      <c r="K366" s="208">
        <f>T6</f>
        <v>0</v>
      </c>
      <c r="L366" s="208"/>
      <c r="M366" s="208">
        <f>D17</f>
        <v>0</v>
      </c>
      <c r="N366" s="208">
        <f>D27</f>
        <v>0</v>
      </c>
      <c r="O366" s="209"/>
      <c r="P366" s="175" t="e">
        <f t="shared" si="5"/>
        <v>#DIV/0!</v>
      </c>
    </row>
    <row r="367" spans="5:16" ht="13" customHeight="1"/>
    <row r="368" spans="5:16" ht="13" customHeight="1">
      <c r="P368" s="172"/>
    </row>
  </sheetData>
  <mergeCells count="1">
    <mergeCell ref="U2:V2"/>
  </mergeCells>
  <pageMargins left="1.299212598425197" right="0.31496062992125984" top="0.55118110236220474" bottom="0.55118110236220474" header="0.31496062992125984" footer="0.31496062992125984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8"/>
  <sheetViews>
    <sheetView zoomScaleNormal="100" workbookViewId="0">
      <pane xSplit="5" ySplit="11" topLeftCell="J12" activePane="bottomRight" state="frozen"/>
      <selection pane="topRight" activeCell="F1" sqref="F1"/>
      <selection pane="bottomLeft" activeCell="A12" sqref="A12"/>
      <selection pane="bottomRight" activeCell="U20" sqref="U20"/>
    </sheetView>
  </sheetViews>
  <sheetFormatPr baseColWidth="10" defaultRowHeight="15.5"/>
  <cols>
    <col min="1" max="1" width="29.15234375" style="3" customWidth="1"/>
    <col min="2" max="2" width="8.61328125" style="3" customWidth="1"/>
    <col min="3" max="4" width="8.61328125" style="155" customWidth="1"/>
    <col min="5" max="5" width="3.4609375" style="170" customWidth="1"/>
    <col min="6" max="7" width="6.61328125" style="171" customWidth="1"/>
    <col min="8" max="10" width="6.61328125" style="172" customWidth="1"/>
    <col min="11" max="12" width="6.61328125" style="172" hidden="1" customWidth="1"/>
    <col min="13" max="15" width="6.61328125" style="171" customWidth="1"/>
    <col min="16" max="16" width="8.61328125" style="171" customWidth="1"/>
    <col min="17" max="17" width="8.61328125" style="151" customWidth="1"/>
    <col min="18" max="22" width="6.61328125" style="151" customWidth="1"/>
    <col min="23" max="23" width="6.84375" style="3" customWidth="1"/>
    <col min="24" max="24" width="5.84375" customWidth="1"/>
  </cols>
  <sheetData>
    <row r="1" spans="1:24" s="138" customFormat="1" ht="13" customHeight="1">
      <c r="A1" s="281" t="s">
        <v>105</v>
      </c>
      <c r="B1" s="277">
        <f>Ventas!D4</f>
        <v>0</v>
      </c>
      <c r="C1" s="276"/>
      <c r="D1" s="287" t="s">
        <v>129</v>
      </c>
      <c r="E1" s="150" t="s">
        <v>136</v>
      </c>
      <c r="F1" s="201" t="s">
        <v>130</v>
      </c>
      <c r="G1" s="202" t="s">
        <v>131</v>
      </c>
      <c r="H1" s="203">
        <v>10</v>
      </c>
      <c r="I1" s="203">
        <v>40</v>
      </c>
      <c r="J1" s="203">
        <v>60</v>
      </c>
      <c r="K1" s="203">
        <v>95</v>
      </c>
      <c r="L1" s="203">
        <v>105</v>
      </c>
      <c r="M1" s="202" t="s">
        <v>132</v>
      </c>
      <c r="N1" s="204" t="s">
        <v>133</v>
      </c>
      <c r="O1" s="205" t="s">
        <v>134</v>
      </c>
      <c r="P1" s="174" t="s">
        <v>135</v>
      </c>
      <c r="Q1" s="151"/>
      <c r="R1" s="151"/>
      <c r="S1" s="151"/>
      <c r="T1" s="151"/>
      <c r="U1" s="151"/>
      <c r="V1" s="151"/>
      <c r="W1" s="151"/>
    </row>
    <row r="2" spans="1:24" s="138" customFormat="1" ht="13" customHeight="1">
      <c r="A2" s="281" t="s">
        <v>155</v>
      </c>
      <c r="B2" s="277">
        <f>Ventas!D5</f>
        <v>0</v>
      </c>
      <c r="C2" s="279"/>
      <c r="D2" s="151"/>
      <c r="E2" s="152">
        <v>1</v>
      </c>
      <c r="F2" s="206">
        <f>D11</f>
        <v>0</v>
      </c>
      <c r="G2" s="207"/>
      <c r="H2" s="206"/>
      <c r="I2" s="206"/>
      <c r="J2" s="206"/>
      <c r="K2" s="206"/>
      <c r="L2" s="206"/>
      <c r="M2" s="207"/>
      <c r="N2" s="206">
        <f>D27</f>
        <v>0</v>
      </c>
      <c r="O2" s="206"/>
      <c r="P2" s="175">
        <f>(F2+G2+H2+I2+J2+K2+L2)-(M2+N2+O2)</f>
        <v>0</v>
      </c>
      <c r="Q2" s="210" t="s">
        <v>142</v>
      </c>
      <c r="R2" s="307"/>
      <c r="S2" s="308">
        <v>0.15</v>
      </c>
      <c r="T2" s="151"/>
      <c r="U2" s="439" t="s">
        <v>143</v>
      </c>
      <c r="V2" s="440"/>
      <c r="W2" s="151"/>
    </row>
    <row r="3" spans="1:24" s="138" customFormat="1" ht="13" customHeight="1">
      <c r="A3" s="282" t="s">
        <v>152</v>
      </c>
      <c r="B3" s="280">
        <f>Ventas!D6</f>
        <v>0</v>
      </c>
      <c r="C3" s="279"/>
      <c r="D3" s="151"/>
      <c r="E3" s="152">
        <v>2</v>
      </c>
      <c r="F3" s="206">
        <f>D11</f>
        <v>0</v>
      </c>
      <c r="G3" s="207"/>
      <c r="H3" s="206"/>
      <c r="I3" s="206"/>
      <c r="J3" s="206"/>
      <c r="K3" s="206"/>
      <c r="L3" s="206"/>
      <c r="M3" s="207"/>
      <c r="N3" s="206">
        <f>D27</f>
        <v>0</v>
      </c>
      <c r="O3" s="206"/>
      <c r="P3" s="175">
        <f>P2+(F3+G3+H3+I3+J3+K3+L3)-(M3+N3+O3)</f>
        <v>0</v>
      </c>
      <c r="Q3" s="211" t="s">
        <v>144</v>
      </c>
      <c r="R3" s="309">
        <v>7.9000000000000001E-2</v>
      </c>
      <c r="S3" s="310"/>
      <c r="T3" s="302">
        <f>B1*V3/2</f>
        <v>0</v>
      </c>
      <c r="U3" s="178">
        <v>10</v>
      </c>
      <c r="V3" s="303">
        <v>0.53969999999999996</v>
      </c>
      <c r="W3" s="151"/>
      <c r="X3" s="298"/>
    </row>
    <row r="4" spans="1:24" s="138" customFormat="1" ht="13" customHeight="1">
      <c r="A4" s="282" t="s">
        <v>153</v>
      </c>
      <c r="B4" s="280">
        <f>Ventas!D7</f>
        <v>0</v>
      </c>
      <c r="C4" s="279"/>
      <c r="D4" s="288">
        <f>B6*0.5/2</f>
        <v>0</v>
      </c>
      <c r="E4" s="152">
        <v>3</v>
      </c>
      <c r="F4" s="206">
        <f>D11</f>
        <v>0</v>
      </c>
      <c r="G4" s="207"/>
      <c r="H4" s="206"/>
      <c r="I4" s="206"/>
      <c r="J4" s="206"/>
      <c r="K4" s="206"/>
      <c r="L4" s="206"/>
      <c r="M4" s="207"/>
      <c r="N4" s="206">
        <f>D27</f>
        <v>0</v>
      </c>
      <c r="O4" s="206"/>
      <c r="P4" s="175">
        <f t="shared" ref="P4:P67" si="0">P3+(F4+G4+H4+I4+J4+K4+L4)-(M4+N4+O4)</f>
        <v>0</v>
      </c>
      <c r="Q4" s="211" t="s">
        <v>145</v>
      </c>
      <c r="R4" s="309">
        <v>0.25</v>
      </c>
      <c r="S4" s="310"/>
      <c r="T4" s="302">
        <f>V4*B1/2</f>
        <v>0</v>
      </c>
      <c r="U4" s="178">
        <v>40</v>
      </c>
      <c r="V4" s="304">
        <v>0.23130000000000001</v>
      </c>
      <c r="W4" s="151"/>
      <c r="X4" s="298"/>
    </row>
    <row r="5" spans="1:24" s="138" customFormat="1" ht="13" customHeight="1">
      <c r="A5" s="282" t="s">
        <v>154</v>
      </c>
      <c r="B5" s="280">
        <f>Ventas!D8</f>
        <v>0</v>
      </c>
      <c r="C5" s="279"/>
      <c r="E5" s="152">
        <v>4</v>
      </c>
      <c r="F5" s="206">
        <f>D11</f>
        <v>0</v>
      </c>
      <c r="G5" s="207"/>
      <c r="H5" s="206"/>
      <c r="I5" s="206"/>
      <c r="J5" s="206"/>
      <c r="K5" s="206"/>
      <c r="L5" s="206"/>
      <c r="M5" s="207"/>
      <c r="N5" s="206">
        <f>D27</f>
        <v>0</v>
      </c>
      <c r="O5" s="206"/>
      <c r="P5" s="175">
        <f t="shared" si="0"/>
        <v>0</v>
      </c>
      <c r="Q5" s="212" t="s">
        <v>146</v>
      </c>
      <c r="R5" s="311">
        <f>S5-R3-R4</f>
        <v>0.52100000000000002</v>
      </c>
      <c r="S5" s="312">
        <v>0.85</v>
      </c>
      <c r="T5" s="302">
        <f>V5*B1/2</f>
        <v>0</v>
      </c>
      <c r="U5" s="179">
        <v>60</v>
      </c>
      <c r="V5" s="304"/>
      <c r="W5" s="151"/>
      <c r="X5" s="298"/>
    </row>
    <row r="6" spans="1:24" s="138" customFormat="1" ht="13" customHeight="1">
      <c r="A6" s="275" t="s">
        <v>147</v>
      </c>
      <c r="B6" s="286">
        <f>Ventas!D9</f>
        <v>0</v>
      </c>
      <c r="C6" s="289"/>
      <c r="D6" s="177">
        <f>(SUM(B2:B6)*50%)/2</f>
        <v>0</v>
      </c>
      <c r="E6" s="152">
        <v>5</v>
      </c>
      <c r="F6" s="206">
        <f>D11</f>
        <v>0</v>
      </c>
      <c r="G6" s="207"/>
      <c r="H6" s="206"/>
      <c r="I6" s="206"/>
      <c r="J6" s="206"/>
      <c r="K6" s="206"/>
      <c r="L6" s="206"/>
      <c r="M6" s="207"/>
      <c r="N6" s="206">
        <f>D27</f>
        <v>0</v>
      </c>
      <c r="O6" s="206"/>
      <c r="P6" s="175">
        <f t="shared" si="0"/>
        <v>0</v>
      </c>
      <c r="S6" s="213">
        <f>S2+S5</f>
        <v>1</v>
      </c>
      <c r="T6" s="177">
        <f>V6*B1/2</f>
        <v>0</v>
      </c>
      <c r="U6" s="179">
        <v>0</v>
      </c>
      <c r="V6" s="181">
        <v>0</v>
      </c>
      <c r="W6" s="151"/>
      <c r="X6" s="298"/>
    </row>
    <row r="7" spans="1:24" s="138" customFormat="1" ht="13" customHeight="1">
      <c r="A7" s="281" t="s">
        <v>56</v>
      </c>
      <c r="B7" s="277">
        <f>Ventas!D13</f>
        <v>0</v>
      </c>
      <c r="C7" s="279"/>
      <c r="D7" s="177">
        <f>D4+D6</f>
        <v>0</v>
      </c>
      <c r="E7" s="152">
        <v>6</v>
      </c>
      <c r="F7" s="206">
        <f>D11</f>
        <v>0</v>
      </c>
      <c r="G7" s="207"/>
      <c r="H7" s="206"/>
      <c r="I7" s="206"/>
      <c r="J7" s="206"/>
      <c r="K7" s="206"/>
      <c r="L7" s="206"/>
      <c r="M7" s="207"/>
      <c r="N7" s="206">
        <f>D27</f>
        <v>0</v>
      </c>
      <c r="O7" s="206"/>
      <c r="P7" s="175">
        <f t="shared" si="0"/>
        <v>0</v>
      </c>
      <c r="T7" s="177">
        <f>V7*B1/2</f>
        <v>0</v>
      </c>
      <c r="U7" s="178">
        <v>0</v>
      </c>
      <c r="V7" s="181">
        <v>0</v>
      </c>
      <c r="W7" s="151"/>
      <c r="X7" s="298"/>
    </row>
    <row r="8" spans="1:24" s="138" customFormat="1" ht="13" customHeight="1">
      <c r="A8" s="282" t="s">
        <v>47</v>
      </c>
      <c r="B8" s="280">
        <f>Ventas!D14</f>
        <v>0</v>
      </c>
      <c r="C8" s="285">
        <f>SUM(B1:B8)</f>
        <v>0</v>
      </c>
      <c r="D8" s="151"/>
      <c r="E8" s="152">
        <v>7</v>
      </c>
      <c r="F8" s="206">
        <f>D11</f>
        <v>0</v>
      </c>
      <c r="G8" s="207"/>
      <c r="H8" s="206"/>
      <c r="I8" s="206"/>
      <c r="J8" s="206"/>
      <c r="K8" s="206"/>
      <c r="L8" s="206"/>
      <c r="M8" s="207"/>
      <c r="N8" s="206">
        <f>D27</f>
        <v>0</v>
      </c>
      <c r="O8" s="206"/>
      <c r="P8" s="175">
        <f t="shared" si="0"/>
        <v>0</v>
      </c>
      <c r="Q8" s="151"/>
      <c r="R8" s="151"/>
      <c r="S8" s="151"/>
      <c r="T8" s="314">
        <f>SUM(T3:T7)</f>
        <v>0</v>
      </c>
      <c r="U8" s="180" t="s">
        <v>42</v>
      </c>
      <c r="V8" s="305">
        <f>SUM(V3:V7)</f>
        <v>0.77099999999999991</v>
      </c>
      <c r="W8" s="151"/>
      <c r="X8" s="298"/>
    </row>
    <row r="9" spans="1:24" s="138" customFormat="1" ht="13" customHeight="1">
      <c r="A9" s="281" t="s">
        <v>23</v>
      </c>
      <c r="B9" s="277">
        <f>Ventas!D19</f>
        <v>0</v>
      </c>
      <c r="C9" s="278"/>
      <c r="D9" s="151"/>
      <c r="E9" s="152">
        <v>8</v>
      </c>
      <c r="F9" s="206">
        <f>D11</f>
        <v>0</v>
      </c>
      <c r="G9" s="207"/>
      <c r="H9" s="206"/>
      <c r="I9" s="206"/>
      <c r="J9" s="206"/>
      <c r="K9" s="206"/>
      <c r="L9" s="206"/>
      <c r="M9" s="207"/>
      <c r="N9" s="206">
        <f>D27</f>
        <v>0</v>
      </c>
      <c r="O9" s="206"/>
      <c r="P9" s="175">
        <f t="shared" si="0"/>
        <v>0</v>
      </c>
      <c r="Q9" s="151"/>
      <c r="R9" s="151"/>
      <c r="S9" s="151"/>
      <c r="T9" s="151"/>
      <c r="U9" s="151"/>
      <c r="V9" s="151"/>
      <c r="W9" s="151"/>
    </row>
    <row r="10" spans="1:24" s="138" customFormat="1" ht="13" customHeight="1">
      <c r="A10" s="282" t="s">
        <v>25</v>
      </c>
      <c r="B10" s="280">
        <f>Ventas!D20</f>
        <v>0</v>
      </c>
      <c r="C10" s="278"/>
      <c r="D10" s="151"/>
      <c r="E10" s="152">
        <v>9</v>
      </c>
      <c r="F10" s="206">
        <f>D11</f>
        <v>0</v>
      </c>
      <c r="G10" s="207"/>
      <c r="H10" s="206"/>
      <c r="I10" s="206"/>
      <c r="J10" s="206"/>
      <c r="K10" s="206"/>
      <c r="L10" s="206"/>
      <c r="M10" s="207"/>
      <c r="N10" s="206">
        <f>D27</f>
        <v>0</v>
      </c>
      <c r="O10" s="206"/>
      <c r="P10" s="175">
        <f t="shared" si="0"/>
        <v>0</v>
      </c>
      <c r="Q10" s="151"/>
      <c r="R10" s="154"/>
      <c r="S10" s="151"/>
      <c r="T10" s="151"/>
      <c r="U10" s="151"/>
      <c r="V10" s="151"/>
      <c r="W10" s="151"/>
    </row>
    <row r="11" spans="1:24" ht="12" customHeight="1">
      <c r="A11" s="284" t="s">
        <v>24</v>
      </c>
      <c r="B11" s="285">
        <f>Ventas!D21</f>
        <v>0</v>
      </c>
      <c r="C11" s="283">
        <f>SUM(B9:B11)</f>
        <v>0</v>
      </c>
      <c r="D11" s="153">
        <f>(((B1*0.25)+((B2+B3+B4+B5+B6)*0.5)+(B7+B8+B9+B10+B11+B12))/30)/2</f>
        <v>0</v>
      </c>
      <c r="E11" s="152">
        <v>10</v>
      </c>
      <c r="F11" s="206">
        <f>D11</f>
        <v>0</v>
      </c>
      <c r="G11" s="207"/>
      <c r="H11" s="206"/>
      <c r="I11" s="206"/>
      <c r="J11" s="206"/>
      <c r="K11" s="206"/>
      <c r="L11" s="206"/>
      <c r="M11" s="207"/>
      <c r="N11" s="206">
        <f>D27</f>
        <v>0</v>
      </c>
      <c r="O11" s="207"/>
      <c r="P11" s="175">
        <f t="shared" si="0"/>
        <v>0</v>
      </c>
      <c r="S11" s="154"/>
    </row>
    <row r="12" spans="1:24" s="138" customFormat="1" ht="13" customHeight="1">
      <c r="A12" s="290" t="s">
        <v>11</v>
      </c>
      <c r="B12" s="291">
        <f>Ventas!D23</f>
        <v>0</v>
      </c>
      <c r="C12" s="292"/>
      <c r="D12" s="155"/>
      <c r="E12" s="152">
        <v>11</v>
      </c>
      <c r="F12" s="206">
        <f>D11</f>
        <v>0</v>
      </c>
      <c r="G12" s="207"/>
      <c r="H12" s="206"/>
      <c r="I12" s="206"/>
      <c r="J12" s="206"/>
      <c r="K12" s="206"/>
      <c r="L12" s="206"/>
      <c r="M12" s="207"/>
      <c r="N12" s="206">
        <f>D27</f>
        <v>0</v>
      </c>
      <c r="O12" s="207"/>
      <c r="P12" s="175">
        <f t="shared" si="0"/>
        <v>0</v>
      </c>
      <c r="Q12" s="151"/>
      <c r="R12" s="151"/>
      <c r="S12" s="151"/>
      <c r="T12" s="151"/>
      <c r="U12" s="151"/>
      <c r="V12" s="151"/>
      <c r="W12" s="151"/>
    </row>
    <row r="13" spans="1:24" s="138" customFormat="1" ht="13" customHeight="1">
      <c r="A13" s="145" t="s">
        <v>113</v>
      </c>
      <c r="B13" s="156" t="e">
        <f>'E Resultados'!C6</f>
        <v>#DIV/0!</v>
      </c>
      <c r="C13" s="157"/>
      <c r="D13" s="158"/>
      <c r="E13" s="152">
        <v>12</v>
      </c>
      <c r="F13" s="206">
        <f>D11</f>
        <v>0</v>
      </c>
      <c r="G13" s="207"/>
      <c r="H13" s="206"/>
      <c r="I13" s="206"/>
      <c r="J13" s="206"/>
      <c r="K13" s="206"/>
      <c r="L13" s="206"/>
      <c r="M13" s="207"/>
      <c r="N13" s="206">
        <f>D27</f>
        <v>0</v>
      </c>
      <c r="O13" s="207"/>
      <c r="P13" s="175">
        <f t="shared" si="0"/>
        <v>0</v>
      </c>
      <c r="Q13" s="151"/>
      <c r="R13" s="151"/>
      <c r="S13" s="151"/>
      <c r="T13" s="151"/>
      <c r="U13" s="151"/>
      <c r="V13" s="151"/>
      <c r="W13" s="151"/>
    </row>
    <row r="14" spans="1:24" ht="12" customHeight="1">
      <c r="A14" s="146" t="s">
        <v>126</v>
      </c>
      <c r="B14" s="159" t="e">
        <f>('E Resultados'!C9+'E Resultados'!C12+'E Resultados'!C15)</f>
        <v>#DIV/0!</v>
      </c>
      <c r="C14" s="160" t="e">
        <f>SUM(B13:B14)</f>
        <v>#DIV/0!</v>
      </c>
      <c r="D14" s="153" t="e">
        <f>C14/4</f>
        <v>#DIV/0!</v>
      </c>
      <c r="E14" s="152">
        <v>13</v>
      </c>
      <c r="F14" s="206">
        <f>D11</f>
        <v>0</v>
      </c>
      <c r="G14" s="207"/>
      <c r="H14" s="206"/>
      <c r="I14" s="206"/>
      <c r="J14" s="206"/>
      <c r="K14" s="206"/>
      <c r="L14" s="206"/>
      <c r="M14" s="207"/>
      <c r="N14" s="206">
        <f>D27</f>
        <v>0</v>
      </c>
      <c r="O14" s="207"/>
      <c r="P14" s="175">
        <f t="shared" si="0"/>
        <v>0</v>
      </c>
    </row>
    <row r="15" spans="1:24" s="138" customFormat="1" ht="13" customHeight="1">
      <c r="A15" s="3"/>
      <c r="B15" s="3"/>
      <c r="C15" s="155"/>
      <c r="D15" s="155"/>
      <c r="E15" s="152">
        <v>14</v>
      </c>
      <c r="F15" s="206">
        <f>D11</f>
        <v>0</v>
      </c>
      <c r="G15" s="207"/>
      <c r="H15" s="206"/>
      <c r="I15" s="206"/>
      <c r="J15" s="206"/>
      <c r="K15" s="206"/>
      <c r="L15" s="206"/>
      <c r="M15" s="207"/>
      <c r="N15" s="206">
        <f>D27</f>
        <v>0</v>
      </c>
      <c r="O15" s="207"/>
      <c r="P15" s="175">
        <f t="shared" si="0"/>
        <v>0</v>
      </c>
      <c r="Q15" s="151"/>
      <c r="R15" s="151"/>
      <c r="S15" s="151"/>
      <c r="T15" s="151"/>
      <c r="U15" s="151"/>
      <c r="V15" s="151"/>
      <c r="W15" s="151"/>
    </row>
    <row r="16" spans="1:24" s="138" customFormat="1" ht="13" customHeight="1">
      <c r="A16" s="140" t="s">
        <v>0</v>
      </c>
      <c r="B16" s="185">
        <f>'E Resultados'!C18</f>
        <v>0</v>
      </c>
      <c r="C16" s="162"/>
      <c r="D16" s="151"/>
      <c r="E16" s="152">
        <v>15</v>
      </c>
      <c r="F16" s="206">
        <f>D11</f>
        <v>0</v>
      </c>
      <c r="G16" s="207"/>
      <c r="H16" s="206"/>
      <c r="I16" s="206"/>
      <c r="J16" s="206"/>
      <c r="K16" s="206"/>
      <c r="L16" s="206"/>
      <c r="M16" s="207"/>
      <c r="N16" s="206">
        <f>D27</f>
        <v>0</v>
      </c>
      <c r="O16" s="206" t="e">
        <f>D14</f>
        <v>#DIV/0!</v>
      </c>
      <c r="P16" s="175" t="e">
        <f t="shared" si="0"/>
        <v>#DIV/0!</v>
      </c>
      <c r="Q16" s="151"/>
      <c r="R16" s="151"/>
      <c r="S16" s="151"/>
      <c r="T16" s="151"/>
      <c r="U16" s="151"/>
      <c r="V16" s="151"/>
      <c r="W16" s="151"/>
    </row>
    <row r="17" spans="1:23" s="138" customFormat="1" ht="13" customHeight="1">
      <c r="A17" s="141" t="s">
        <v>1</v>
      </c>
      <c r="B17" s="186">
        <f>'E Resultados'!C19</f>
        <v>0</v>
      </c>
      <c r="C17" s="184">
        <f>B16+B17+B21+B25+C24</f>
        <v>0</v>
      </c>
      <c r="D17" s="153">
        <f>C17</f>
        <v>0</v>
      </c>
      <c r="E17" s="152">
        <v>16</v>
      </c>
      <c r="F17" s="206">
        <f>D11</f>
        <v>0</v>
      </c>
      <c r="G17" s="207"/>
      <c r="H17" s="206"/>
      <c r="I17" s="206"/>
      <c r="J17" s="206"/>
      <c r="K17" s="206"/>
      <c r="L17" s="206"/>
      <c r="M17" s="207"/>
      <c r="N17" s="206">
        <f>D27</f>
        <v>0</v>
      </c>
      <c r="O17" s="207"/>
      <c r="P17" s="175" t="e">
        <f t="shared" si="0"/>
        <v>#DIV/0!</v>
      </c>
      <c r="Q17" s="151"/>
      <c r="R17" s="151"/>
      <c r="S17" s="151"/>
      <c r="T17" s="151"/>
      <c r="U17" s="151"/>
      <c r="V17" s="151"/>
      <c r="W17" s="151"/>
    </row>
    <row r="18" spans="1:23" s="138" customFormat="1" ht="13" customHeight="1">
      <c r="A18" s="142" t="s">
        <v>2</v>
      </c>
      <c r="B18" s="161">
        <f>'E Resultados'!C20</f>
        <v>0</v>
      </c>
      <c r="C18" s="165"/>
      <c r="D18" s="151"/>
      <c r="E18" s="152">
        <v>17</v>
      </c>
      <c r="F18" s="206">
        <f>D11</f>
        <v>0</v>
      </c>
      <c r="G18" s="207"/>
      <c r="H18" s="206"/>
      <c r="I18" s="206"/>
      <c r="J18" s="206"/>
      <c r="K18" s="206"/>
      <c r="L18" s="206"/>
      <c r="M18" s="207"/>
      <c r="N18" s="206">
        <f>D27</f>
        <v>0</v>
      </c>
      <c r="O18" s="207"/>
      <c r="P18" s="175" t="e">
        <f t="shared" si="0"/>
        <v>#DIV/0!</v>
      </c>
      <c r="Q18" s="151"/>
      <c r="R18" s="154">
        <f>F3</f>
        <v>0</v>
      </c>
      <c r="S18" s="151"/>
      <c r="T18" s="151"/>
      <c r="U18" s="151"/>
      <c r="V18" s="151"/>
      <c r="W18" s="151"/>
    </row>
    <row r="19" spans="1:23" s="138" customFormat="1" ht="13" customHeight="1">
      <c r="A19" s="143" t="s">
        <v>127</v>
      </c>
      <c r="B19" s="163">
        <f>'E Resultados'!C21</f>
        <v>0</v>
      </c>
      <c r="C19" s="165"/>
      <c r="D19" s="151"/>
      <c r="E19" s="152">
        <v>18</v>
      </c>
      <c r="F19" s="206">
        <f>D11</f>
        <v>0</v>
      </c>
      <c r="G19" s="207"/>
      <c r="H19" s="206"/>
      <c r="I19" s="206"/>
      <c r="J19" s="206"/>
      <c r="K19" s="206"/>
      <c r="L19" s="206"/>
      <c r="M19" s="207"/>
      <c r="N19" s="206">
        <f>D27</f>
        <v>0</v>
      </c>
      <c r="O19" s="207"/>
      <c r="P19" s="175" t="e">
        <f t="shared" si="0"/>
        <v>#DIV/0!</v>
      </c>
      <c r="Q19" s="151"/>
      <c r="R19" s="151">
        <v>30</v>
      </c>
      <c r="S19" s="151"/>
      <c r="T19" s="151"/>
      <c r="U19" s="151"/>
      <c r="V19" s="151"/>
      <c r="W19" s="151"/>
    </row>
    <row r="20" spans="1:23" s="138" customFormat="1" ht="13" customHeight="1">
      <c r="A20" s="143" t="s">
        <v>3</v>
      </c>
      <c r="B20" s="163">
        <f>'E Resultados'!C22</f>
        <v>0</v>
      </c>
      <c r="C20" s="165"/>
      <c r="D20" s="151"/>
      <c r="E20" s="152">
        <v>19</v>
      </c>
      <c r="F20" s="206">
        <f>D11</f>
        <v>0</v>
      </c>
      <c r="G20" s="207"/>
      <c r="H20" s="206"/>
      <c r="I20" s="206"/>
      <c r="J20" s="206"/>
      <c r="K20" s="206"/>
      <c r="L20" s="206"/>
      <c r="M20" s="207"/>
      <c r="N20" s="206">
        <f>D27</f>
        <v>0</v>
      </c>
      <c r="O20" s="207"/>
      <c r="P20" s="175" t="e">
        <f t="shared" si="0"/>
        <v>#DIV/0!</v>
      </c>
      <c r="Q20" s="151"/>
      <c r="R20" s="154">
        <f>R18*R19</f>
        <v>0</v>
      </c>
      <c r="S20" s="151"/>
      <c r="T20" s="151"/>
      <c r="U20" s="151"/>
      <c r="V20" s="151"/>
      <c r="W20" s="151"/>
    </row>
    <row r="21" spans="1:23" s="138" customFormat="1" ht="13" customHeight="1">
      <c r="A21" s="143" t="s">
        <v>17</v>
      </c>
      <c r="B21" s="186">
        <f>'E Resultados'!C23</f>
        <v>0</v>
      </c>
      <c r="C21" s="165"/>
      <c r="D21" s="151"/>
      <c r="E21" s="152">
        <v>20</v>
      </c>
      <c r="F21" s="206">
        <f>D11</f>
        <v>0</v>
      </c>
      <c r="G21" s="207"/>
      <c r="H21" s="206"/>
      <c r="I21" s="206"/>
      <c r="J21" s="206"/>
      <c r="K21" s="206"/>
      <c r="L21" s="206"/>
      <c r="M21" s="207"/>
      <c r="N21" s="206">
        <f>D27</f>
        <v>0</v>
      </c>
      <c r="O21" s="207"/>
      <c r="P21" s="175" t="e">
        <f t="shared" si="0"/>
        <v>#DIV/0!</v>
      </c>
      <c r="Q21" s="151"/>
      <c r="R21" s="151"/>
      <c r="S21" s="151"/>
      <c r="T21" s="151"/>
      <c r="U21" s="151"/>
      <c r="V21" s="151"/>
      <c r="W21" s="151"/>
    </row>
    <row r="22" spans="1:23" s="138" customFormat="1" ht="13" customHeight="1">
      <c r="A22" s="143" t="s">
        <v>18</v>
      </c>
      <c r="B22" s="163">
        <f>'E Resultados'!C24</f>
        <v>0</v>
      </c>
      <c r="C22" s="165"/>
      <c r="D22" s="151"/>
      <c r="E22" s="152">
        <v>21</v>
      </c>
      <c r="F22" s="206">
        <f>D11</f>
        <v>0</v>
      </c>
      <c r="G22" s="207"/>
      <c r="H22" s="206"/>
      <c r="I22" s="206"/>
      <c r="J22" s="206"/>
      <c r="K22" s="206"/>
      <c r="L22" s="206"/>
      <c r="M22" s="207"/>
      <c r="N22" s="206">
        <f>D27</f>
        <v>0</v>
      </c>
      <c r="O22" s="207"/>
      <c r="P22" s="175" t="e">
        <f t="shared" si="0"/>
        <v>#DIV/0!</v>
      </c>
      <c r="Q22" s="151"/>
      <c r="R22" s="151"/>
      <c r="S22" s="151"/>
      <c r="T22" s="151"/>
      <c r="U22" s="151"/>
      <c r="V22" s="151"/>
      <c r="W22" s="151"/>
    </row>
    <row r="23" spans="1:23" s="138" customFormat="1" ht="13" customHeight="1">
      <c r="A23" s="143" t="s">
        <v>61</v>
      </c>
      <c r="B23" s="163">
        <f>'E Resultados'!C25</f>
        <v>0</v>
      </c>
      <c r="C23" s="165"/>
      <c r="D23" s="151"/>
      <c r="E23" s="152">
        <v>22</v>
      </c>
      <c r="F23" s="206">
        <f>D11</f>
        <v>0</v>
      </c>
      <c r="G23" s="207"/>
      <c r="H23" s="206"/>
      <c r="I23" s="206"/>
      <c r="J23" s="206"/>
      <c r="K23" s="206"/>
      <c r="L23" s="206"/>
      <c r="M23" s="207"/>
      <c r="N23" s="206">
        <f>D27</f>
        <v>0</v>
      </c>
      <c r="O23" s="206" t="e">
        <f>D14</f>
        <v>#DIV/0!</v>
      </c>
      <c r="P23" s="175" t="e">
        <f t="shared" si="0"/>
        <v>#DIV/0!</v>
      </c>
      <c r="Q23" s="151"/>
      <c r="R23" s="151"/>
      <c r="S23" s="151"/>
      <c r="T23" s="151"/>
      <c r="U23" s="151"/>
      <c r="V23" s="151"/>
      <c r="W23" s="151"/>
    </row>
    <row r="24" spans="1:23" s="138" customFormat="1" ht="13" customHeight="1">
      <c r="A24" s="143" t="s">
        <v>62</v>
      </c>
      <c r="B24" s="176">
        <f>'E Resultados'!C26</f>
        <v>0</v>
      </c>
      <c r="C24" s="187">
        <f>B24-Ventas!G4</f>
        <v>0</v>
      </c>
      <c r="D24" s="151"/>
      <c r="E24" s="152">
        <v>23</v>
      </c>
      <c r="F24" s="206">
        <f>D11</f>
        <v>0</v>
      </c>
      <c r="G24" s="207"/>
      <c r="H24" s="206"/>
      <c r="I24" s="206"/>
      <c r="J24" s="206"/>
      <c r="K24" s="206"/>
      <c r="L24" s="206"/>
      <c r="M24" s="207"/>
      <c r="N24" s="206">
        <f>D27</f>
        <v>0</v>
      </c>
      <c r="O24" s="207"/>
      <c r="P24" s="175" t="e">
        <f t="shared" si="0"/>
        <v>#DIV/0!</v>
      </c>
      <c r="Q24" s="151"/>
      <c r="R24" s="151"/>
      <c r="S24" s="151"/>
      <c r="T24" s="151"/>
      <c r="U24" s="151"/>
      <c r="V24" s="151"/>
      <c r="W24" s="151"/>
    </row>
    <row r="25" spans="1:23" s="138" customFormat="1" ht="13" customHeight="1">
      <c r="A25" s="143" t="s">
        <v>120</v>
      </c>
      <c r="B25" s="186">
        <f>'E Resultados'!C27</f>
        <v>0</v>
      </c>
      <c r="C25" s="165"/>
      <c r="D25" s="151"/>
      <c r="E25" s="152">
        <v>24</v>
      </c>
      <c r="F25" s="206">
        <f>D11</f>
        <v>0</v>
      </c>
      <c r="G25" s="207"/>
      <c r="H25" s="206"/>
      <c r="I25" s="206"/>
      <c r="J25" s="206"/>
      <c r="K25" s="206"/>
      <c r="L25" s="206"/>
      <c r="M25" s="207"/>
      <c r="N25" s="206">
        <f>D27</f>
        <v>0</v>
      </c>
      <c r="O25" s="207"/>
      <c r="P25" s="175" t="e">
        <f t="shared" si="0"/>
        <v>#DIV/0!</v>
      </c>
      <c r="Q25" s="151"/>
      <c r="R25" s="151"/>
      <c r="S25" s="151"/>
      <c r="T25" s="151"/>
      <c r="U25" s="151"/>
      <c r="V25" s="151"/>
      <c r="W25" s="151"/>
    </row>
    <row r="26" spans="1:23" s="139" customFormat="1" ht="13" customHeight="1">
      <c r="A26" s="143" t="s">
        <v>119</v>
      </c>
      <c r="B26" s="163">
        <f>'E Resultados'!C28</f>
        <v>0</v>
      </c>
      <c r="C26" s="165"/>
      <c r="D26" s="151"/>
      <c r="E26" s="152">
        <v>25</v>
      </c>
      <c r="F26" s="206">
        <f>D11</f>
        <v>0</v>
      </c>
      <c r="G26" s="207"/>
      <c r="H26" s="206">
        <f>T3</f>
        <v>0</v>
      </c>
      <c r="I26" s="206"/>
      <c r="J26" s="206"/>
      <c r="K26" s="206"/>
      <c r="L26" s="206"/>
      <c r="M26" s="207"/>
      <c r="N26" s="206">
        <f>D27</f>
        <v>0</v>
      </c>
      <c r="O26" s="207"/>
      <c r="P26" s="175" t="e">
        <f t="shared" si="0"/>
        <v>#DIV/0!</v>
      </c>
      <c r="Q26" s="166"/>
      <c r="R26" s="166"/>
      <c r="S26" s="166"/>
      <c r="T26" s="166"/>
      <c r="U26" s="166"/>
      <c r="V26" s="166"/>
      <c r="W26" s="166"/>
    </row>
    <row r="27" spans="1:23" ht="13" customHeight="1">
      <c r="A27" s="144" t="s">
        <v>109</v>
      </c>
      <c r="B27" s="173">
        <f>'E Resultados'!C33</f>
        <v>0</v>
      </c>
      <c r="C27" s="164"/>
      <c r="D27" s="153">
        <f>(B18+B19+B20+B22+B23+B26+B27)/30</f>
        <v>0</v>
      </c>
      <c r="E27" s="152">
        <v>26</v>
      </c>
      <c r="F27" s="206">
        <f>D11</f>
        <v>0</v>
      </c>
      <c r="G27" s="207"/>
      <c r="H27" s="206"/>
      <c r="I27" s="206"/>
      <c r="J27" s="206"/>
      <c r="K27" s="206"/>
      <c r="L27" s="206"/>
      <c r="M27" s="207"/>
      <c r="N27" s="206">
        <f>D27</f>
        <v>0</v>
      </c>
      <c r="O27" s="207"/>
      <c r="P27" s="175" t="e">
        <f t="shared" si="0"/>
        <v>#DIV/0!</v>
      </c>
    </row>
    <row r="28" spans="1:23" ht="13" customHeight="1">
      <c r="E28" s="152">
        <v>27</v>
      </c>
      <c r="F28" s="206">
        <f>D11</f>
        <v>0</v>
      </c>
      <c r="G28" s="207"/>
      <c r="H28" s="206"/>
      <c r="I28" s="206"/>
      <c r="J28" s="206"/>
      <c r="K28" s="206"/>
      <c r="L28" s="206"/>
      <c r="M28" s="207"/>
      <c r="N28" s="206">
        <f>D27</f>
        <v>0</v>
      </c>
      <c r="O28" s="207"/>
      <c r="P28" s="175" t="e">
        <f t="shared" si="0"/>
        <v>#DIV/0!</v>
      </c>
    </row>
    <row r="29" spans="1:23" ht="13" customHeight="1">
      <c r="A29" s="217" t="s">
        <v>128</v>
      </c>
      <c r="B29" s="217"/>
      <c r="C29" s="167" t="e">
        <f>C8+C11+B12-C14-SUM(B16:B27)</f>
        <v>#DIV/0!</v>
      </c>
      <c r="E29" s="152">
        <v>28</v>
      </c>
      <c r="F29" s="206">
        <f>D11</f>
        <v>0</v>
      </c>
      <c r="G29" s="207"/>
      <c r="H29" s="206"/>
      <c r="I29" s="206"/>
      <c r="J29" s="206"/>
      <c r="K29" s="206"/>
      <c r="L29" s="206"/>
      <c r="M29" s="207"/>
      <c r="N29" s="206">
        <f>D27</f>
        <v>0</v>
      </c>
      <c r="O29" s="207"/>
      <c r="P29" s="175" t="e">
        <f t="shared" si="0"/>
        <v>#DIV/0!</v>
      </c>
    </row>
    <row r="30" spans="1:23" ht="13" customHeight="1">
      <c r="C30" s="168"/>
      <c r="E30" s="152">
        <v>29</v>
      </c>
      <c r="F30" s="206">
        <f>D11</f>
        <v>0</v>
      </c>
      <c r="G30" s="207"/>
      <c r="H30" s="206"/>
      <c r="I30" s="206"/>
      <c r="J30" s="206"/>
      <c r="K30" s="206"/>
      <c r="L30" s="206"/>
      <c r="M30" s="207"/>
      <c r="N30" s="206">
        <f>D27</f>
        <v>0</v>
      </c>
      <c r="O30" s="207"/>
      <c r="P30" s="175" t="e">
        <f t="shared" si="0"/>
        <v>#DIV/0!</v>
      </c>
    </row>
    <row r="31" spans="1:23" ht="13" customHeight="1">
      <c r="B31" s="182"/>
      <c r="C31" s="182"/>
      <c r="D31" s="182"/>
      <c r="E31" s="152">
        <v>30</v>
      </c>
      <c r="F31" s="206">
        <f>D11</f>
        <v>0</v>
      </c>
      <c r="G31" s="207"/>
      <c r="H31" s="206"/>
      <c r="I31" s="206"/>
      <c r="J31" s="206"/>
      <c r="K31" s="206"/>
      <c r="L31" s="206"/>
      <c r="M31" s="207"/>
      <c r="N31" s="206">
        <f>D27</f>
        <v>0</v>
      </c>
      <c r="O31" s="206" t="e">
        <f>D14</f>
        <v>#DIV/0!</v>
      </c>
      <c r="P31" s="175" t="e">
        <f t="shared" si="0"/>
        <v>#DIV/0!</v>
      </c>
    </row>
    <row r="32" spans="1:23" ht="13" customHeight="1">
      <c r="B32" s="182"/>
      <c r="C32" s="182"/>
      <c r="D32" s="182"/>
      <c r="E32" s="152">
        <v>31</v>
      </c>
      <c r="F32" s="206">
        <f>D11</f>
        <v>0</v>
      </c>
      <c r="G32" s="207"/>
      <c r="H32" s="206"/>
      <c r="I32" s="206"/>
      <c r="J32" s="206"/>
      <c r="K32" s="206"/>
      <c r="L32" s="206"/>
      <c r="M32" s="207"/>
      <c r="N32" s="206">
        <f>D27</f>
        <v>0</v>
      </c>
      <c r="O32" s="207"/>
      <c r="P32" s="175" t="e">
        <f t="shared" si="0"/>
        <v>#DIV/0!</v>
      </c>
    </row>
    <row r="33" spans="2:16" ht="13" customHeight="1">
      <c r="B33" s="182"/>
      <c r="C33" s="182"/>
      <c r="D33" s="182"/>
      <c r="E33" s="152">
        <v>32</v>
      </c>
      <c r="F33" s="206">
        <f>D11</f>
        <v>0</v>
      </c>
      <c r="G33" s="207"/>
      <c r="H33" s="206"/>
      <c r="I33" s="206"/>
      <c r="J33" s="206"/>
      <c r="K33" s="206"/>
      <c r="L33" s="206"/>
      <c r="M33" s="207"/>
      <c r="N33" s="206">
        <f>D27</f>
        <v>0</v>
      </c>
      <c r="O33" s="207"/>
      <c r="P33" s="175" t="e">
        <f t="shared" si="0"/>
        <v>#DIV/0!</v>
      </c>
    </row>
    <row r="34" spans="2:16" ht="13" customHeight="1">
      <c r="B34" s="182"/>
      <c r="C34" s="182"/>
      <c r="D34" s="182"/>
      <c r="E34" s="152">
        <v>33</v>
      </c>
      <c r="F34" s="206">
        <f>D11</f>
        <v>0</v>
      </c>
      <c r="G34" s="207"/>
      <c r="H34" s="206"/>
      <c r="I34" s="206"/>
      <c r="J34" s="206"/>
      <c r="K34" s="206"/>
      <c r="L34" s="206"/>
      <c r="M34" s="207"/>
      <c r="N34" s="206">
        <f>D27</f>
        <v>0</v>
      </c>
      <c r="O34" s="207"/>
      <c r="P34" s="175" t="e">
        <f t="shared" si="0"/>
        <v>#DIV/0!</v>
      </c>
    </row>
    <row r="35" spans="2:16" ht="13" customHeight="1">
      <c r="B35" s="182"/>
      <c r="C35" s="182"/>
      <c r="D35" s="182"/>
      <c r="E35" s="152">
        <v>34</v>
      </c>
      <c r="F35" s="206">
        <f>D11</f>
        <v>0</v>
      </c>
      <c r="G35" s="207"/>
      <c r="H35" s="206"/>
      <c r="I35" s="206"/>
      <c r="J35" s="206"/>
      <c r="K35" s="206"/>
      <c r="L35" s="206"/>
      <c r="M35" s="207"/>
      <c r="N35" s="206">
        <f>D27</f>
        <v>0</v>
      </c>
      <c r="O35" s="207"/>
      <c r="P35" s="175" t="e">
        <f t="shared" si="0"/>
        <v>#DIV/0!</v>
      </c>
    </row>
    <row r="36" spans="2:16" ht="13" customHeight="1">
      <c r="B36" s="182"/>
      <c r="C36" s="182"/>
      <c r="D36" s="182"/>
      <c r="E36" s="152">
        <v>35</v>
      </c>
      <c r="F36" s="206">
        <f>D11</f>
        <v>0</v>
      </c>
      <c r="G36" s="207"/>
      <c r="H36" s="206"/>
      <c r="I36" s="206"/>
      <c r="J36" s="206"/>
      <c r="K36" s="206"/>
      <c r="L36" s="206"/>
      <c r="M36" s="206">
        <f>D17</f>
        <v>0</v>
      </c>
      <c r="N36" s="206">
        <f>D27</f>
        <v>0</v>
      </c>
      <c r="O36" s="207"/>
      <c r="P36" s="175" t="e">
        <f t="shared" si="0"/>
        <v>#DIV/0!</v>
      </c>
    </row>
    <row r="37" spans="2:16" ht="13" customHeight="1">
      <c r="B37" s="182"/>
      <c r="C37" s="182"/>
      <c r="D37" s="182"/>
      <c r="E37" s="152">
        <v>36</v>
      </c>
      <c r="F37" s="206">
        <f>D11</f>
        <v>0</v>
      </c>
      <c r="G37" s="207"/>
      <c r="H37" s="206"/>
      <c r="I37" s="206"/>
      <c r="J37" s="206"/>
      <c r="K37" s="206"/>
      <c r="L37" s="206"/>
      <c r="M37" s="207"/>
      <c r="N37" s="206">
        <f>D27</f>
        <v>0</v>
      </c>
      <c r="O37" s="207"/>
      <c r="P37" s="175" t="e">
        <f t="shared" si="0"/>
        <v>#DIV/0!</v>
      </c>
    </row>
    <row r="38" spans="2:16" ht="13" customHeight="1">
      <c r="B38" s="182"/>
      <c r="C38" s="182"/>
      <c r="D38" s="182"/>
      <c r="E38" s="152">
        <v>37</v>
      </c>
      <c r="F38" s="206">
        <f>D11</f>
        <v>0</v>
      </c>
      <c r="G38" s="207"/>
      <c r="H38" s="206"/>
      <c r="I38" s="206"/>
      <c r="J38" s="206"/>
      <c r="K38" s="206"/>
      <c r="L38" s="206"/>
      <c r="M38" s="207"/>
      <c r="N38" s="206">
        <f>D27</f>
        <v>0</v>
      </c>
      <c r="O38" s="207"/>
      <c r="P38" s="175" t="e">
        <f t="shared" si="0"/>
        <v>#DIV/0!</v>
      </c>
    </row>
    <row r="39" spans="2:16" ht="13" customHeight="1">
      <c r="B39" s="182"/>
      <c r="C39" s="182"/>
      <c r="D39" s="182"/>
      <c r="E39" s="152">
        <v>38</v>
      </c>
      <c r="F39" s="206">
        <f>D11</f>
        <v>0</v>
      </c>
      <c r="G39" s="207"/>
      <c r="H39" s="206"/>
      <c r="I39" s="206"/>
      <c r="J39" s="206"/>
      <c r="K39" s="206"/>
      <c r="L39" s="206"/>
      <c r="M39" s="207"/>
      <c r="N39" s="206">
        <f>D27</f>
        <v>0</v>
      </c>
      <c r="O39" s="206" t="e">
        <f>D14</f>
        <v>#DIV/0!</v>
      </c>
      <c r="P39" s="175" t="e">
        <f t="shared" si="0"/>
        <v>#DIV/0!</v>
      </c>
    </row>
    <row r="40" spans="2:16" ht="13" customHeight="1">
      <c r="B40" s="182"/>
      <c r="C40" s="182"/>
      <c r="D40" s="183"/>
      <c r="E40" s="152">
        <v>39</v>
      </c>
      <c r="F40" s="206">
        <f>D11</f>
        <v>0</v>
      </c>
      <c r="G40" s="207"/>
      <c r="H40" s="206"/>
      <c r="I40" s="206"/>
      <c r="J40" s="206"/>
      <c r="K40" s="206"/>
      <c r="L40" s="206"/>
      <c r="M40" s="207"/>
      <c r="N40" s="206">
        <f>D27</f>
        <v>0</v>
      </c>
      <c r="O40" s="207"/>
      <c r="P40" s="175" t="e">
        <f t="shared" si="0"/>
        <v>#DIV/0!</v>
      </c>
    </row>
    <row r="41" spans="2:16" ht="13" customHeight="1">
      <c r="B41" s="182"/>
      <c r="C41" s="182"/>
      <c r="D41" s="183"/>
      <c r="E41" s="152">
        <v>40</v>
      </c>
      <c r="F41" s="206">
        <f>D11+R20</f>
        <v>0</v>
      </c>
      <c r="G41" s="207"/>
      <c r="H41" s="206">
        <f>T3</f>
        <v>0</v>
      </c>
      <c r="I41" s="206"/>
      <c r="J41" s="206"/>
      <c r="K41" s="206"/>
      <c r="L41" s="206"/>
      <c r="M41" s="207"/>
      <c r="N41" s="206">
        <f>D27</f>
        <v>0</v>
      </c>
      <c r="O41" s="207"/>
      <c r="P41" s="175" t="e">
        <f t="shared" si="0"/>
        <v>#DIV/0!</v>
      </c>
    </row>
    <row r="42" spans="2:16" ht="13" customHeight="1">
      <c r="B42" s="182"/>
      <c r="C42" s="182"/>
      <c r="D42" s="183"/>
      <c r="E42" s="152">
        <v>41</v>
      </c>
      <c r="F42" s="206">
        <f>D11</f>
        <v>0</v>
      </c>
      <c r="G42" s="207"/>
      <c r="H42" s="206"/>
      <c r="I42" s="206"/>
      <c r="J42" s="206"/>
      <c r="K42" s="206"/>
      <c r="L42" s="206"/>
      <c r="M42" s="207"/>
      <c r="N42" s="206">
        <f>D27</f>
        <v>0</v>
      </c>
      <c r="O42" s="207"/>
      <c r="P42" s="175" t="e">
        <f t="shared" si="0"/>
        <v>#DIV/0!</v>
      </c>
    </row>
    <row r="43" spans="2:16" ht="13" customHeight="1">
      <c r="B43" s="182"/>
      <c r="C43" s="182"/>
      <c r="D43" s="182"/>
      <c r="E43" s="152">
        <v>42</v>
      </c>
      <c r="F43" s="206">
        <f>D11</f>
        <v>0</v>
      </c>
      <c r="G43" s="207"/>
      <c r="H43" s="206"/>
      <c r="I43" s="206"/>
      <c r="J43" s="206"/>
      <c r="K43" s="206"/>
      <c r="L43" s="206"/>
      <c r="M43" s="207"/>
      <c r="N43" s="206">
        <f>D27</f>
        <v>0</v>
      </c>
      <c r="O43" s="207"/>
      <c r="P43" s="175" t="e">
        <f t="shared" si="0"/>
        <v>#DIV/0!</v>
      </c>
    </row>
    <row r="44" spans="2:16" ht="13" customHeight="1">
      <c r="B44" s="182"/>
      <c r="C44" s="182"/>
      <c r="D44" s="183"/>
      <c r="E44" s="152">
        <v>43</v>
      </c>
      <c r="F44" s="206">
        <f>D11</f>
        <v>0</v>
      </c>
      <c r="G44" s="207"/>
      <c r="H44" s="206"/>
      <c r="I44" s="206"/>
      <c r="J44" s="206"/>
      <c r="K44" s="206"/>
      <c r="L44" s="206"/>
      <c r="M44" s="207"/>
      <c r="N44" s="206">
        <f>D27</f>
        <v>0</v>
      </c>
      <c r="O44" s="207"/>
      <c r="P44" s="175" t="e">
        <f t="shared" si="0"/>
        <v>#DIV/0!</v>
      </c>
    </row>
    <row r="45" spans="2:16" ht="13" customHeight="1">
      <c r="B45" s="182"/>
      <c r="C45" s="182"/>
      <c r="D45" s="182"/>
      <c r="E45" s="152">
        <v>44</v>
      </c>
      <c r="F45" s="206">
        <f>D11</f>
        <v>0</v>
      </c>
      <c r="G45" s="207"/>
      <c r="H45" s="206"/>
      <c r="I45" s="206"/>
      <c r="J45" s="206"/>
      <c r="K45" s="206"/>
      <c r="L45" s="206"/>
      <c r="M45" s="207"/>
      <c r="N45" s="206">
        <f>D27</f>
        <v>0</v>
      </c>
      <c r="O45" s="207"/>
      <c r="P45" s="175" t="e">
        <f t="shared" si="0"/>
        <v>#DIV/0!</v>
      </c>
    </row>
    <row r="46" spans="2:16" ht="13" customHeight="1">
      <c r="B46" s="182"/>
      <c r="C46" s="182"/>
      <c r="D46" s="182"/>
      <c r="E46" s="152">
        <v>45</v>
      </c>
      <c r="F46" s="206">
        <f>D11</f>
        <v>0</v>
      </c>
      <c r="G46" s="206">
        <f>D6</f>
        <v>0</v>
      </c>
      <c r="H46" s="206"/>
      <c r="I46" s="206"/>
      <c r="J46" s="206"/>
      <c r="K46" s="206"/>
      <c r="L46" s="206"/>
      <c r="M46" s="207"/>
      <c r="N46" s="206">
        <f>D27</f>
        <v>0</v>
      </c>
      <c r="O46" s="206" t="e">
        <f>D14</f>
        <v>#DIV/0!</v>
      </c>
      <c r="P46" s="175" t="e">
        <f t="shared" si="0"/>
        <v>#DIV/0!</v>
      </c>
    </row>
    <row r="47" spans="2:16" ht="13" customHeight="1">
      <c r="B47" s="182"/>
      <c r="C47" s="182"/>
      <c r="D47" s="182"/>
      <c r="E47" s="152">
        <v>46</v>
      </c>
      <c r="F47" s="206">
        <f>D11</f>
        <v>0</v>
      </c>
      <c r="G47" s="207"/>
      <c r="H47" s="206"/>
      <c r="I47" s="206"/>
      <c r="J47" s="206"/>
      <c r="K47" s="206"/>
      <c r="L47" s="206"/>
      <c r="M47" s="207"/>
      <c r="N47" s="206">
        <f>D27</f>
        <v>0</v>
      </c>
      <c r="O47" s="207"/>
      <c r="P47" s="175" t="e">
        <f t="shared" si="0"/>
        <v>#DIV/0!</v>
      </c>
    </row>
    <row r="48" spans="2:16" ht="13" customHeight="1">
      <c r="B48" s="182"/>
      <c r="C48" s="182"/>
      <c r="D48" s="182"/>
      <c r="E48" s="152">
        <v>47</v>
      </c>
      <c r="F48" s="206">
        <f>D11</f>
        <v>0</v>
      </c>
      <c r="G48" s="207"/>
      <c r="H48" s="206"/>
      <c r="I48" s="206"/>
      <c r="J48" s="206"/>
      <c r="K48" s="206"/>
      <c r="L48" s="206"/>
      <c r="M48" s="207"/>
      <c r="N48" s="206">
        <f>D27</f>
        <v>0</v>
      </c>
      <c r="O48" s="207"/>
      <c r="P48" s="175" t="e">
        <f t="shared" si="0"/>
        <v>#DIV/0!</v>
      </c>
    </row>
    <row r="49" spans="2:16" ht="13" customHeight="1">
      <c r="B49" s="182"/>
      <c r="C49" s="182"/>
      <c r="D49" s="182"/>
      <c r="E49" s="152">
        <v>48</v>
      </c>
      <c r="F49" s="206">
        <f>D11</f>
        <v>0</v>
      </c>
      <c r="G49" s="207"/>
      <c r="H49" s="206"/>
      <c r="I49" s="206"/>
      <c r="J49" s="206"/>
      <c r="K49" s="206"/>
      <c r="L49" s="206"/>
      <c r="M49" s="207"/>
      <c r="N49" s="206">
        <f>D27</f>
        <v>0</v>
      </c>
      <c r="O49" s="207"/>
      <c r="P49" s="175" t="e">
        <f t="shared" si="0"/>
        <v>#DIV/0!</v>
      </c>
    </row>
    <row r="50" spans="2:16" ht="13" customHeight="1">
      <c r="B50" s="182"/>
      <c r="C50" s="182"/>
      <c r="D50" s="182"/>
      <c r="E50" s="152">
        <v>49</v>
      </c>
      <c r="F50" s="206">
        <f>D11</f>
        <v>0</v>
      </c>
      <c r="G50" s="207"/>
      <c r="H50" s="206"/>
      <c r="I50" s="206"/>
      <c r="J50" s="206"/>
      <c r="K50" s="206"/>
      <c r="L50" s="206"/>
      <c r="M50" s="207"/>
      <c r="N50" s="206">
        <f>D27</f>
        <v>0</v>
      </c>
      <c r="O50" s="207"/>
      <c r="P50" s="175" t="e">
        <f t="shared" si="0"/>
        <v>#DIV/0!</v>
      </c>
    </row>
    <row r="51" spans="2:16" ht="13" customHeight="1">
      <c r="B51" s="182"/>
      <c r="C51" s="182"/>
      <c r="D51" s="182"/>
      <c r="E51" s="152">
        <v>50</v>
      </c>
      <c r="F51" s="206">
        <f>D11</f>
        <v>0</v>
      </c>
      <c r="G51" s="207"/>
      <c r="H51" s="206"/>
      <c r="I51" s="206"/>
      <c r="J51" s="206"/>
      <c r="K51" s="206"/>
      <c r="L51" s="206"/>
      <c r="M51" s="207"/>
      <c r="N51" s="206">
        <f>D27</f>
        <v>0</v>
      </c>
      <c r="O51" s="207"/>
      <c r="P51" s="175" t="e">
        <f t="shared" si="0"/>
        <v>#DIV/0!</v>
      </c>
    </row>
    <row r="52" spans="2:16" ht="13" customHeight="1">
      <c r="B52" s="182"/>
      <c r="C52" s="182"/>
      <c r="D52" s="182"/>
      <c r="E52" s="152">
        <v>51</v>
      </c>
      <c r="F52" s="206">
        <f>D11</f>
        <v>0</v>
      </c>
      <c r="G52" s="207"/>
      <c r="H52" s="206"/>
      <c r="I52" s="206"/>
      <c r="J52" s="206"/>
      <c r="K52" s="206"/>
      <c r="L52" s="206"/>
      <c r="M52" s="207"/>
      <c r="N52" s="206">
        <f>D27</f>
        <v>0</v>
      </c>
      <c r="O52" s="207"/>
      <c r="P52" s="175" t="e">
        <f t="shared" si="0"/>
        <v>#DIV/0!</v>
      </c>
    </row>
    <row r="53" spans="2:16" ht="13" customHeight="1">
      <c r="B53" s="182"/>
      <c r="C53" s="182"/>
      <c r="D53" s="182"/>
      <c r="E53" s="152">
        <v>52</v>
      </c>
      <c r="F53" s="206">
        <f>D11</f>
        <v>0</v>
      </c>
      <c r="G53" s="207"/>
      <c r="H53" s="206"/>
      <c r="I53" s="206"/>
      <c r="J53" s="206"/>
      <c r="K53" s="206"/>
      <c r="L53" s="206"/>
      <c r="M53" s="207"/>
      <c r="N53" s="206">
        <f>D27</f>
        <v>0</v>
      </c>
      <c r="O53" s="206" t="e">
        <f>D14</f>
        <v>#DIV/0!</v>
      </c>
      <c r="P53" s="175" t="e">
        <f t="shared" si="0"/>
        <v>#DIV/0!</v>
      </c>
    </row>
    <row r="54" spans="2:16" ht="13" customHeight="1">
      <c r="B54" s="182"/>
      <c r="C54" s="182"/>
      <c r="D54" s="182"/>
      <c r="E54" s="152">
        <v>53</v>
      </c>
      <c r="F54" s="206">
        <f>D11</f>
        <v>0</v>
      </c>
      <c r="G54" s="207"/>
      <c r="H54" s="206"/>
      <c r="I54" s="206"/>
      <c r="J54" s="206"/>
      <c r="K54" s="206"/>
      <c r="L54" s="206"/>
      <c r="M54" s="207"/>
      <c r="N54" s="206">
        <f>D27</f>
        <v>0</v>
      </c>
      <c r="O54" s="207"/>
      <c r="P54" s="175" t="e">
        <f t="shared" si="0"/>
        <v>#DIV/0!</v>
      </c>
    </row>
    <row r="55" spans="2:16" ht="13" customHeight="1">
      <c r="B55" s="182"/>
      <c r="C55" s="182"/>
      <c r="D55" s="182"/>
      <c r="E55" s="152">
        <v>54</v>
      </c>
      <c r="F55" s="206">
        <f>D11</f>
        <v>0</v>
      </c>
      <c r="G55" s="207"/>
      <c r="H55" s="206"/>
      <c r="I55" s="206"/>
      <c r="J55" s="206"/>
      <c r="K55" s="206"/>
      <c r="L55" s="206"/>
      <c r="M55" s="207"/>
      <c r="N55" s="206">
        <f>D27</f>
        <v>0</v>
      </c>
      <c r="O55" s="207"/>
      <c r="P55" s="175" t="e">
        <f t="shared" si="0"/>
        <v>#DIV/0!</v>
      </c>
    </row>
    <row r="56" spans="2:16" ht="13" customHeight="1">
      <c r="B56" s="182"/>
      <c r="C56" s="182"/>
      <c r="D56" s="182"/>
      <c r="E56" s="152">
        <v>55</v>
      </c>
      <c r="F56" s="206">
        <f>D11</f>
        <v>0</v>
      </c>
      <c r="G56" s="207"/>
      <c r="H56" s="206">
        <f>T3</f>
        <v>0</v>
      </c>
      <c r="I56" s="206">
        <f>T4</f>
        <v>0</v>
      </c>
      <c r="J56" s="206"/>
      <c r="K56" s="206"/>
      <c r="L56" s="206"/>
      <c r="M56" s="207"/>
      <c r="N56" s="206">
        <f>D27</f>
        <v>0</v>
      </c>
      <c r="O56" s="207"/>
      <c r="P56" s="175" t="e">
        <f t="shared" si="0"/>
        <v>#DIV/0!</v>
      </c>
    </row>
    <row r="57" spans="2:16" ht="13" customHeight="1">
      <c r="E57" s="152">
        <v>56</v>
      </c>
      <c r="F57" s="206">
        <f>D11</f>
        <v>0</v>
      </c>
      <c r="G57" s="207"/>
      <c r="H57" s="206"/>
      <c r="I57" s="206"/>
      <c r="J57" s="206"/>
      <c r="K57" s="206"/>
      <c r="L57" s="206"/>
      <c r="M57" s="207"/>
      <c r="N57" s="206">
        <f>D27</f>
        <v>0</v>
      </c>
      <c r="O57" s="207"/>
      <c r="P57" s="175" t="e">
        <f t="shared" si="0"/>
        <v>#DIV/0!</v>
      </c>
    </row>
    <row r="58" spans="2:16" ht="13" customHeight="1">
      <c r="E58" s="152">
        <v>57</v>
      </c>
      <c r="F58" s="206">
        <f>D11</f>
        <v>0</v>
      </c>
      <c r="G58" s="207"/>
      <c r="H58" s="206"/>
      <c r="I58" s="206"/>
      <c r="J58" s="206"/>
      <c r="K58" s="206"/>
      <c r="L58" s="206"/>
      <c r="M58" s="207"/>
      <c r="N58" s="206">
        <f>D27</f>
        <v>0</v>
      </c>
      <c r="O58" s="207"/>
      <c r="P58" s="175" t="e">
        <f t="shared" si="0"/>
        <v>#DIV/0!</v>
      </c>
    </row>
    <row r="59" spans="2:16" ht="13" customHeight="1">
      <c r="E59" s="152">
        <v>58</v>
      </c>
      <c r="F59" s="206">
        <f>D11</f>
        <v>0</v>
      </c>
      <c r="G59" s="207"/>
      <c r="H59" s="206"/>
      <c r="I59" s="206"/>
      <c r="J59" s="206"/>
      <c r="K59" s="206"/>
      <c r="L59" s="206"/>
      <c r="M59" s="207"/>
      <c r="N59" s="206">
        <f>D27</f>
        <v>0</v>
      </c>
      <c r="O59" s="207"/>
      <c r="P59" s="175" t="e">
        <f t="shared" si="0"/>
        <v>#DIV/0!</v>
      </c>
    </row>
    <row r="60" spans="2:16" ht="13" customHeight="1">
      <c r="E60" s="152">
        <v>59</v>
      </c>
      <c r="F60" s="206">
        <f>D11</f>
        <v>0</v>
      </c>
      <c r="G60" s="207"/>
      <c r="H60" s="206"/>
      <c r="I60" s="206"/>
      <c r="J60" s="206"/>
      <c r="K60" s="206"/>
      <c r="L60" s="206"/>
      <c r="M60" s="207"/>
      <c r="N60" s="206">
        <f>D27</f>
        <v>0</v>
      </c>
      <c r="O60" s="207"/>
      <c r="P60" s="175" t="e">
        <f t="shared" si="0"/>
        <v>#DIV/0!</v>
      </c>
    </row>
    <row r="61" spans="2:16" ht="13" customHeight="1">
      <c r="E61" s="152">
        <v>60</v>
      </c>
      <c r="F61" s="206">
        <f>D11</f>
        <v>0</v>
      </c>
      <c r="G61" s="206">
        <f>D6</f>
        <v>0</v>
      </c>
      <c r="H61" s="206"/>
      <c r="I61" s="206"/>
      <c r="J61" s="206"/>
      <c r="K61" s="206"/>
      <c r="L61" s="206"/>
      <c r="M61" s="207"/>
      <c r="N61" s="206">
        <f>D27</f>
        <v>0</v>
      </c>
      <c r="O61" s="206" t="e">
        <f>D14</f>
        <v>#DIV/0!</v>
      </c>
      <c r="P61" s="175" t="e">
        <f t="shared" si="0"/>
        <v>#DIV/0!</v>
      </c>
    </row>
    <row r="62" spans="2:16" ht="13" customHeight="1">
      <c r="E62" s="152">
        <v>61</v>
      </c>
      <c r="F62" s="206">
        <f>D11</f>
        <v>0</v>
      </c>
      <c r="G62" s="207"/>
      <c r="H62" s="206"/>
      <c r="I62" s="206"/>
      <c r="J62" s="206"/>
      <c r="K62" s="206"/>
      <c r="L62" s="206"/>
      <c r="M62" s="207"/>
      <c r="N62" s="206">
        <f>D27</f>
        <v>0</v>
      </c>
      <c r="O62" s="207"/>
      <c r="P62" s="175" t="e">
        <f t="shared" si="0"/>
        <v>#DIV/0!</v>
      </c>
    </row>
    <row r="63" spans="2:16" ht="13" customHeight="1">
      <c r="E63" s="152">
        <v>62</v>
      </c>
      <c r="F63" s="206">
        <f>D11</f>
        <v>0</v>
      </c>
      <c r="G63" s="207"/>
      <c r="H63" s="206"/>
      <c r="I63" s="206"/>
      <c r="J63" s="206"/>
      <c r="K63" s="206"/>
      <c r="L63" s="206"/>
      <c r="M63" s="207"/>
      <c r="N63" s="206">
        <f>D27</f>
        <v>0</v>
      </c>
      <c r="O63" s="207"/>
      <c r="P63" s="175" t="e">
        <f t="shared" si="0"/>
        <v>#DIV/0!</v>
      </c>
    </row>
    <row r="64" spans="2:16" ht="13" customHeight="1">
      <c r="E64" s="152">
        <v>63</v>
      </c>
      <c r="F64" s="206">
        <f>D11</f>
        <v>0</v>
      </c>
      <c r="G64" s="207"/>
      <c r="H64" s="206"/>
      <c r="I64" s="206"/>
      <c r="J64" s="206"/>
      <c r="K64" s="206"/>
      <c r="L64" s="206"/>
      <c r="M64" s="207"/>
      <c r="N64" s="206">
        <f>D27</f>
        <v>0</v>
      </c>
      <c r="O64" s="207"/>
      <c r="P64" s="175" t="e">
        <f t="shared" si="0"/>
        <v>#DIV/0!</v>
      </c>
    </row>
    <row r="65" spans="5:16" ht="13" customHeight="1">
      <c r="E65" s="152">
        <v>64</v>
      </c>
      <c r="F65" s="206">
        <f>D11</f>
        <v>0</v>
      </c>
      <c r="G65" s="207"/>
      <c r="H65" s="206"/>
      <c r="I65" s="206"/>
      <c r="J65" s="206"/>
      <c r="K65" s="206"/>
      <c r="L65" s="206"/>
      <c r="M65" s="207"/>
      <c r="N65" s="206">
        <f>D27</f>
        <v>0</v>
      </c>
      <c r="O65" s="207"/>
      <c r="P65" s="175" t="e">
        <f t="shared" si="0"/>
        <v>#DIV/0!</v>
      </c>
    </row>
    <row r="66" spans="5:16" ht="13" customHeight="1">
      <c r="E66" s="152">
        <v>65</v>
      </c>
      <c r="F66" s="206">
        <f>D11</f>
        <v>0</v>
      </c>
      <c r="G66" s="207"/>
      <c r="H66" s="206"/>
      <c r="I66" s="206"/>
      <c r="J66" s="206"/>
      <c r="K66" s="206"/>
      <c r="L66" s="206"/>
      <c r="M66" s="206">
        <f>D17</f>
        <v>0</v>
      </c>
      <c r="N66" s="206">
        <f>D27</f>
        <v>0</v>
      </c>
      <c r="O66" s="207"/>
      <c r="P66" s="175" t="e">
        <f t="shared" si="0"/>
        <v>#DIV/0!</v>
      </c>
    </row>
    <row r="67" spans="5:16" ht="13" customHeight="1">
      <c r="E67" s="152">
        <v>66</v>
      </c>
      <c r="F67" s="206">
        <f>D11</f>
        <v>0</v>
      </c>
      <c r="G67" s="207"/>
      <c r="H67" s="206"/>
      <c r="I67" s="206"/>
      <c r="J67" s="206"/>
      <c r="K67" s="206"/>
      <c r="L67" s="206"/>
      <c r="M67" s="207"/>
      <c r="N67" s="206">
        <f>D27</f>
        <v>0</v>
      </c>
      <c r="O67" s="207"/>
      <c r="P67" s="175" t="e">
        <f t="shared" si="0"/>
        <v>#DIV/0!</v>
      </c>
    </row>
    <row r="68" spans="5:16" ht="13" customHeight="1">
      <c r="E68" s="152">
        <v>67</v>
      </c>
      <c r="F68" s="206">
        <f>D11</f>
        <v>0</v>
      </c>
      <c r="G68" s="207"/>
      <c r="H68" s="206"/>
      <c r="I68" s="206"/>
      <c r="J68" s="206"/>
      <c r="K68" s="206"/>
      <c r="L68" s="206"/>
      <c r="M68" s="207"/>
      <c r="N68" s="206">
        <f>D27</f>
        <v>0</v>
      </c>
      <c r="O68" s="207"/>
      <c r="P68" s="175" t="e">
        <f t="shared" ref="P68:P131" si="1">P67+(F68+G68+H68+I68+J68+K68+L68)-(M68+N68+O68)</f>
        <v>#DIV/0!</v>
      </c>
    </row>
    <row r="69" spans="5:16" ht="13" customHeight="1">
      <c r="E69" s="152">
        <v>68</v>
      </c>
      <c r="F69" s="206">
        <f>D11</f>
        <v>0</v>
      </c>
      <c r="G69" s="207"/>
      <c r="H69" s="206"/>
      <c r="I69" s="206"/>
      <c r="J69" s="206"/>
      <c r="K69" s="206"/>
      <c r="L69" s="206"/>
      <c r="M69" s="207"/>
      <c r="N69" s="206">
        <f>D27</f>
        <v>0</v>
      </c>
      <c r="O69" s="206" t="e">
        <f>D14</f>
        <v>#DIV/0!</v>
      </c>
      <c r="P69" s="175" t="e">
        <f t="shared" si="1"/>
        <v>#DIV/0!</v>
      </c>
    </row>
    <row r="70" spans="5:16" ht="13" customHeight="1">
      <c r="E70" s="152">
        <v>69</v>
      </c>
      <c r="F70" s="206">
        <f>D11</f>
        <v>0</v>
      </c>
      <c r="G70" s="207"/>
      <c r="H70" s="206"/>
      <c r="I70" s="206"/>
      <c r="J70" s="206"/>
      <c r="K70" s="206"/>
      <c r="L70" s="206"/>
      <c r="M70" s="207"/>
      <c r="N70" s="206">
        <f>D27</f>
        <v>0</v>
      </c>
      <c r="O70" s="207"/>
      <c r="P70" s="175" t="e">
        <f t="shared" si="1"/>
        <v>#DIV/0!</v>
      </c>
    </row>
    <row r="71" spans="5:16" ht="13" customHeight="1">
      <c r="E71" s="152">
        <v>70</v>
      </c>
      <c r="F71" s="206">
        <f>D11+R20</f>
        <v>0</v>
      </c>
      <c r="G71" s="207"/>
      <c r="H71" s="206">
        <f>T3</f>
        <v>0</v>
      </c>
      <c r="I71" s="206">
        <f>T4</f>
        <v>0</v>
      </c>
      <c r="J71" s="206"/>
      <c r="K71" s="206"/>
      <c r="L71" s="206"/>
      <c r="M71" s="207"/>
      <c r="N71" s="206">
        <f>D27</f>
        <v>0</v>
      </c>
      <c r="O71" s="207"/>
      <c r="P71" s="175" t="e">
        <f t="shared" si="1"/>
        <v>#DIV/0!</v>
      </c>
    </row>
    <row r="72" spans="5:16" ht="13" customHeight="1">
      <c r="E72" s="152">
        <v>71</v>
      </c>
      <c r="F72" s="206">
        <f>D11</f>
        <v>0</v>
      </c>
      <c r="G72" s="207"/>
      <c r="H72" s="206"/>
      <c r="I72" s="206"/>
      <c r="J72" s="206"/>
      <c r="K72" s="206"/>
      <c r="L72" s="206"/>
      <c r="M72" s="207"/>
      <c r="N72" s="206">
        <f>D27</f>
        <v>0</v>
      </c>
      <c r="O72" s="207"/>
      <c r="P72" s="175" t="e">
        <f t="shared" si="1"/>
        <v>#DIV/0!</v>
      </c>
    </row>
    <row r="73" spans="5:16" ht="13" customHeight="1">
      <c r="E73" s="152">
        <v>72</v>
      </c>
      <c r="F73" s="206">
        <f>D11</f>
        <v>0</v>
      </c>
      <c r="G73" s="207"/>
      <c r="H73" s="206"/>
      <c r="I73" s="206"/>
      <c r="J73" s="206"/>
      <c r="K73" s="206"/>
      <c r="L73" s="206"/>
      <c r="M73" s="207"/>
      <c r="N73" s="206">
        <f>D27</f>
        <v>0</v>
      </c>
      <c r="O73" s="207"/>
      <c r="P73" s="175" t="e">
        <f t="shared" si="1"/>
        <v>#DIV/0!</v>
      </c>
    </row>
    <row r="74" spans="5:16" ht="13" customHeight="1">
      <c r="E74" s="152">
        <v>73</v>
      </c>
      <c r="F74" s="206">
        <f>D11</f>
        <v>0</v>
      </c>
      <c r="G74" s="207"/>
      <c r="H74" s="206"/>
      <c r="I74" s="206"/>
      <c r="J74" s="206"/>
      <c r="K74" s="206"/>
      <c r="L74" s="206"/>
      <c r="M74" s="207"/>
      <c r="N74" s="206">
        <f>D27</f>
        <v>0</v>
      </c>
      <c r="O74" s="207"/>
      <c r="P74" s="175" t="e">
        <f t="shared" si="1"/>
        <v>#DIV/0!</v>
      </c>
    </row>
    <row r="75" spans="5:16" ht="13" customHeight="1">
      <c r="E75" s="152">
        <v>74</v>
      </c>
      <c r="F75" s="206">
        <f>D11</f>
        <v>0</v>
      </c>
      <c r="G75" s="207"/>
      <c r="H75" s="206"/>
      <c r="I75" s="206"/>
      <c r="J75" s="206"/>
      <c r="K75" s="206"/>
      <c r="L75" s="206"/>
      <c r="M75" s="207"/>
      <c r="N75" s="206">
        <f>D27</f>
        <v>0</v>
      </c>
      <c r="O75" s="207"/>
      <c r="P75" s="175" t="e">
        <f t="shared" si="1"/>
        <v>#DIV/0!</v>
      </c>
    </row>
    <row r="76" spans="5:16" ht="13" customHeight="1">
      <c r="E76" s="152">
        <v>75</v>
      </c>
      <c r="F76" s="206">
        <f>D11</f>
        <v>0</v>
      </c>
      <c r="G76" s="206">
        <f>D6</f>
        <v>0</v>
      </c>
      <c r="H76" s="206"/>
      <c r="I76" s="206"/>
      <c r="J76" s="206">
        <f>T5</f>
        <v>0</v>
      </c>
      <c r="K76" s="206"/>
      <c r="L76" s="206"/>
      <c r="M76" s="207"/>
      <c r="N76" s="206">
        <f>D27</f>
        <v>0</v>
      </c>
      <c r="O76" s="206" t="e">
        <f>D14</f>
        <v>#DIV/0!</v>
      </c>
      <c r="P76" s="175" t="e">
        <f t="shared" si="1"/>
        <v>#DIV/0!</v>
      </c>
    </row>
    <row r="77" spans="5:16" ht="13" customHeight="1">
      <c r="E77" s="152">
        <v>76</v>
      </c>
      <c r="F77" s="206">
        <f>D11</f>
        <v>0</v>
      </c>
      <c r="G77" s="207"/>
      <c r="H77" s="206"/>
      <c r="I77" s="206"/>
      <c r="J77" s="206"/>
      <c r="K77" s="206"/>
      <c r="L77" s="206"/>
      <c r="M77" s="207"/>
      <c r="N77" s="206">
        <f>D27</f>
        <v>0</v>
      </c>
      <c r="O77" s="207"/>
      <c r="P77" s="175" t="e">
        <f t="shared" si="1"/>
        <v>#DIV/0!</v>
      </c>
    </row>
    <row r="78" spans="5:16" ht="13" customHeight="1">
      <c r="E78" s="152">
        <v>77</v>
      </c>
      <c r="F78" s="206">
        <f>D11</f>
        <v>0</v>
      </c>
      <c r="G78" s="207"/>
      <c r="H78" s="206"/>
      <c r="I78" s="206"/>
      <c r="J78" s="206"/>
      <c r="K78" s="206"/>
      <c r="L78" s="206"/>
      <c r="M78" s="207"/>
      <c r="N78" s="206">
        <f>D27</f>
        <v>0</v>
      </c>
      <c r="O78" s="207"/>
      <c r="P78" s="175" t="e">
        <f t="shared" si="1"/>
        <v>#DIV/0!</v>
      </c>
    </row>
    <row r="79" spans="5:16" ht="13" customHeight="1">
      <c r="E79" s="152">
        <v>78</v>
      </c>
      <c r="F79" s="206">
        <f>D11</f>
        <v>0</v>
      </c>
      <c r="G79" s="207"/>
      <c r="H79" s="206"/>
      <c r="I79" s="206"/>
      <c r="J79" s="206"/>
      <c r="K79" s="206"/>
      <c r="L79" s="206"/>
      <c r="M79" s="207"/>
      <c r="N79" s="206">
        <f>D27</f>
        <v>0</v>
      </c>
      <c r="O79" s="207"/>
      <c r="P79" s="175" t="e">
        <f t="shared" si="1"/>
        <v>#DIV/0!</v>
      </c>
    </row>
    <row r="80" spans="5:16" ht="13" customHeight="1">
      <c r="E80" s="152">
        <v>79</v>
      </c>
      <c r="F80" s="206">
        <f>D11</f>
        <v>0</v>
      </c>
      <c r="G80" s="207"/>
      <c r="H80" s="206"/>
      <c r="I80" s="206"/>
      <c r="J80" s="206"/>
      <c r="K80" s="206"/>
      <c r="L80" s="206"/>
      <c r="M80" s="207"/>
      <c r="N80" s="206">
        <f>D27</f>
        <v>0</v>
      </c>
      <c r="O80" s="207"/>
      <c r="P80" s="175" t="e">
        <f t="shared" si="1"/>
        <v>#DIV/0!</v>
      </c>
    </row>
    <row r="81" spans="5:16" ht="13" customHeight="1">
      <c r="E81" s="152">
        <v>80</v>
      </c>
      <c r="F81" s="206">
        <f>D11</f>
        <v>0</v>
      </c>
      <c r="G81" s="207"/>
      <c r="H81" s="206"/>
      <c r="I81" s="206"/>
      <c r="J81" s="206"/>
      <c r="K81" s="206"/>
      <c r="L81" s="206"/>
      <c r="M81" s="207"/>
      <c r="N81" s="206">
        <f>D27</f>
        <v>0</v>
      </c>
      <c r="O81" s="207"/>
      <c r="P81" s="175" t="e">
        <f t="shared" si="1"/>
        <v>#DIV/0!</v>
      </c>
    </row>
    <row r="82" spans="5:16" ht="13" customHeight="1">
      <c r="E82" s="152">
        <v>81</v>
      </c>
      <c r="F82" s="206">
        <f>D11</f>
        <v>0</v>
      </c>
      <c r="G82" s="207"/>
      <c r="H82" s="206"/>
      <c r="I82" s="206"/>
      <c r="J82" s="206"/>
      <c r="K82" s="206"/>
      <c r="L82" s="206"/>
      <c r="M82" s="207"/>
      <c r="N82" s="206">
        <f>D27</f>
        <v>0</v>
      </c>
      <c r="O82" s="207"/>
      <c r="P82" s="175" t="e">
        <f t="shared" si="1"/>
        <v>#DIV/0!</v>
      </c>
    </row>
    <row r="83" spans="5:16" ht="13" customHeight="1">
      <c r="E83" s="152">
        <v>82</v>
      </c>
      <c r="F83" s="206">
        <f>D11</f>
        <v>0</v>
      </c>
      <c r="G83" s="207"/>
      <c r="H83" s="206"/>
      <c r="I83" s="206"/>
      <c r="J83" s="206"/>
      <c r="K83" s="206"/>
      <c r="L83" s="206"/>
      <c r="M83" s="207"/>
      <c r="N83" s="206">
        <f>D27</f>
        <v>0</v>
      </c>
      <c r="O83" s="206" t="e">
        <f>D14</f>
        <v>#DIV/0!</v>
      </c>
      <c r="P83" s="175" t="e">
        <f t="shared" si="1"/>
        <v>#DIV/0!</v>
      </c>
    </row>
    <row r="84" spans="5:16" ht="13" customHeight="1">
      <c r="E84" s="152">
        <v>83</v>
      </c>
      <c r="F84" s="206">
        <f>D11</f>
        <v>0</v>
      </c>
      <c r="G84" s="207"/>
      <c r="H84" s="206"/>
      <c r="I84" s="206"/>
      <c r="J84" s="206"/>
      <c r="K84" s="206"/>
      <c r="L84" s="206"/>
      <c r="M84" s="207"/>
      <c r="N84" s="206">
        <f>D27</f>
        <v>0</v>
      </c>
      <c r="O84" s="207"/>
      <c r="P84" s="175" t="e">
        <f t="shared" si="1"/>
        <v>#DIV/0!</v>
      </c>
    </row>
    <row r="85" spans="5:16" ht="13" customHeight="1">
      <c r="E85" s="152">
        <v>84</v>
      </c>
      <c r="F85" s="206">
        <f>D11</f>
        <v>0</v>
      </c>
      <c r="G85" s="207"/>
      <c r="H85" s="206"/>
      <c r="I85" s="206"/>
      <c r="J85" s="206"/>
      <c r="K85" s="206"/>
      <c r="L85" s="206"/>
      <c r="M85" s="207"/>
      <c r="N85" s="206">
        <f>D27</f>
        <v>0</v>
      </c>
      <c r="O85" s="207"/>
      <c r="P85" s="175" t="e">
        <f t="shared" si="1"/>
        <v>#DIV/0!</v>
      </c>
    </row>
    <row r="86" spans="5:16" ht="13" customHeight="1">
      <c r="E86" s="152">
        <v>85</v>
      </c>
      <c r="F86" s="206">
        <f>D11</f>
        <v>0</v>
      </c>
      <c r="G86" s="207"/>
      <c r="H86" s="206">
        <f>T3</f>
        <v>0</v>
      </c>
      <c r="I86" s="206">
        <f>T4</f>
        <v>0</v>
      </c>
      <c r="J86" s="206"/>
      <c r="K86" s="206"/>
      <c r="L86" s="206"/>
      <c r="M86" s="207"/>
      <c r="N86" s="206">
        <f>D27</f>
        <v>0</v>
      </c>
      <c r="O86" s="207"/>
      <c r="P86" s="175" t="e">
        <f t="shared" si="1"/>
        <v>#DIV/0!</v>
      </c>
    </row>
    <row r="87" spans="5:16" ht="13" customHeight="1">
      <c r="E87" s="152">
        <v>86</v>
      </c>
      <c r="F87" s="206">
        <f>D11</f>
        <v>0</v>
      </c>
      <c r="G87" s="207"/>
      <c r="H87" s="206"/>
      <c r="I87" s="206"/>
      <c r="J87" s="206"/>
      <c r="K87" s="206"/>
      <c r="L87" s="206"/>
      <c r="M87" s="207"/>
      <c r="N87" s="206">
        <f>D27</f>
        <v>0</v>
      </c>
      <c r="O87" s="207"/>
      <c r="P87" s="175" t="e">
        <f t="shared" si="1"/>
        <v>#DIV/0!</v>
      </c>
    </row>
    <row r="88" spans="5:16" ht="13" customHeight="1">
      <c r="E88" s="152">
        <v>87</v>
      </c>
      <c r="F88" s="206">
        <f>D11</f>
        <v>0</v>
      </c>
      <c r="G88" s="207"/>
      <c r="H88" s="206"/>
      <c r="I88" s="206"/>
      <c r="J88" s="206"/>
      <c r="K88" s="206"/>
      <c r="L88" s="206"/>
      <c r="M88" s="207"/>
      <c r="N88" s="206">
        <f>D27</f>
        <v>0</v>
      </c>
      <c r="O88" s="207"/>
      <c r="P88" s="175" t="e">
        <f t="shared" si="1"/>
        <v>#DIV/0!</v>
      </c>
    </row>
    <row r="89" spans="5:16" ht="13" customHeight="1">
      <c r="E89" s="152">
        <v>88</v>
      </c>
      <c r="F89" s="206">
        <f>D11</f>
        <v>0</v>
      </c>
      <c r="G89" s="207"/>
      <c r="H89" s="206"/>
      <c r="I89" s="206"/>
      <c r="J89" s="206"/>
      <c r="K89" s="206"/>
      <c r="L89" s="206"/>
      <c r="M89" s="207"/>
      <c r="N89" s="206">
        <f>D27</f>
        <v>0</v>
      </c>
      <c r="O89" s="207"/>
      <c r="P89" s="175" t="e">
        <f t="shared" si="1"/>
        <v>#DIV/0!</v>
      </c>
    </row>
    <row r="90" spans="5:16" ht="13" customHeight="1">
      <c r="E90" s="152">
        <v>89</v>
      </c>
      <c r="F90" s="206">
        <f>D11</f>
        <v>0</v>
      </c>
      <c r="G90" s="207"/>
      <c r="H90" s="206"/>
      <c r="I90" s="206"/>
      <c r="J90" s="206"/>
      <c r="K90" s="206"/>
      <c r="L90" s="206"/>
      <c r="M90" s="207"/>
      <c r="N90" s="206">
        <f>D27</f>
        <v>0</v>
      </c>
      <c r="O90" s="207"/>
      <c r="P90" s="175" t="e">
        <f t="shared" si="1"/>
        <v>#DIV/0!</v>
      </c>
    </row>
    <row r="91" spans="5:16" ht="13" customHeight="1">
      <c r="E91" s="152">
        <v>90</v>
      </c>
      <c r="F91" s="206">
        <f>D11</f>
        <v>0</v>
      </c>
      <c r="G91" s="206">
        <f>D6</f>
        <v>0</v>
      </c>
      <c r="H91" s="206"/>
      <c r="I91" s="206"/>
      <c r="J91" s="206">
        <f>T5</f>
        <v>0</v>
      </c>
      <c r="K91" s="206"/>
      <c r="L91" s="206"/>
      <c r="M91" s="207"/>
      <c r="N91" s="206">
        <f>D27</f>
        <v>0</v>
      </c>
      <c r="O91" s="206" t="e">
        <f>D14</f>
        <v>#DIV/0!</v>
      </c>
      <c r="P91" s="175" t="e">
        <f t="shared" si="1"/>
        <v>#DIV/0!</v>
      </c>
    </row>
    <row r="92" spans="5:16" ht="13" customHeight="1">
      <c r="E92" s="152">
        <v>91</v>
      </c>
      <c r="F92" s="206">
        <f>D11</f>
        <v>0</v>
      </c>
      <c r="G92" s="207"/>
      <c r="H92" s="206"/>
      <c r="I92" s="206"/>
      <c r="J92" s="206"/>
      <c r="K92" s="206"/>
      <c r="L92" s="206"/>
      <c r="M92" s="207"/>
      <c r="N92" s="206">
        <f>D27</f>
        <v>0</v>
      </c>
      <c r="O92" s="207"/>
      <c r="P92" s="175" t="e">
        <f t="shared" si="1"/>
        <v>#DIV/0!</v>
      </c>
    </row>
    <row r="93" spans="5:16" ht="13" customHeight="1">
      <c r="E93" s="152">
        <v>92</v>
      </c>
      <c r="F93" s="206">
        <f>D11</f>
        <v>0</v>
      </c>
      <c r="G93" s="207"/>
      <c r="H93" s="206"/>
      <c r="I93" s="206"/>
      <c r="J93" s="206"/>
      <c r="K93" s="206"/>
      <c r="L93" s="206"/>
      <c r="M93" s="207"/>
      <c r="N93" s="206">
        <f>D27</f>
        <v>0</v>
      </c>
      <c r="O93" s="207"/>
      <c r="P93" s="175" t="e">
        <f t="shared" si="1"/>
        <v>#DIV/0!</v>
      </c>
    </row>
    <row r="94" spans="5:16" ht="13" customHeight="1">
      <c r="E94" s="152">
        <v>93</v>
      </c>
      <c r="F94" s="206">
        <f>D11</f>
        <v>0</v>
      </c>
      <c r="G94" s="207"/>
      <c r="H94" s="206"/>
      <c r="I94" s="206"/>
      <c r="J94" s="206"/>
      <c r="K94" s="206"/>
      <c r="L94" s="206"/>
      <c r="M94" s="207"/>
      <c r="N94" s="206">
        <f>D27</f>
        <v>0</v>
      </c>
      <c r="O94" s="207"/>
      <c r="P94" s="175" t="e">
        <f t="shared" si="1"/>
        <v>#DIV/0!</v>
      </c>
    </row>
    <row r="95" spans="5:16" ht="13" customHeight="1">
      <c r="E95" s="152">
        <v>94</v>
      </c>
      <c r="F95" s="206">
        <f>D11</f>
        <v>0</v>
      </c>
      <c r="G95" s="207"/>
      <c r="H95" s="206"/>
      <c r="I95" s="206"/>
      <c r="J95" s="206"/>
      <c r="K95" s="206"/>
      <c r="L95" s="206"/>
      <c r="M95" s="207"/>
      <c r="N95" s="206">
        <f>D27</f>
        <v>0</v>
      </c>
      <c r="O95" s="207"/>
      <c r="P95" s="175" t="e">
        <f t="shared" si="1"/>
        <v>#DIV/0!</v>
      </c>
    </row>
    <row r="96" spans="5:16" ht="13" customHeight="1">
      <c r="E96" s="152">
        <v>95</v>
      </c>
      <c r="F96" s="206">
        <f>D11</f>
        <v>0</v>
      </c>
      <c r="G96" s="207"/>
      <c r="H96" s="206"/>
      <c r="I96" s="206"/>
      <c r="J96" s="206"/>
      <c r="K96" s="206"/>
      <c r="L96" s="206"/>
      <c r="M96" s="206">
        <f>D17</f>
        <v>0</v>
      </c>
      <c r="N96" s="206">
        <f>D27</f>
        <v>0</v>
      </c>
      <c r="O96" s="207"/>
      <c r="P96" s="175" t="e">
        <f t="shared" si="1"/>
        <v>#DIV/0!</v>
      </c>
    </row>
    <row r="97" spans="5:16" ht="13" customHeight="1">
      <c r="E97" s="152">
        <v>96</v>
      </c>
      <c r="F97" s="206">
        <f>D11</f>
        <v>0</v>
      </c>
      <c r="G97" s="207"/>
      <c r="H97" s="206"/>
      <c r="I97" s="206"/>
      <c r="J97" s="206"/>
      <c r="K97" s="206"/>
      <c r="L97" s="206"/>
      <c r="M97" s="207"/>
      <c r="N97" s="206">
        <f>D27</f>
        <v>0</v>
      </c>
      <c r="O97" s="207"/>
      <c r="P97" s="175" t="e">
        <f t="shared" si="1"/>
        <v>#DIV/0!</v>
      </c>
    </row>
    <row r="98" spans="5:16" ht="13" customHeight="1">
      <c r="E98" s="152">
        <v>97</v>
      </c>
      <c r="F98" s="206">
        <f>D11</f>
        <v>0</v>
      </c>
      <c r="G98" s="207"/>
      <c r="H98" s="206"/>
      <c r="I98" s="206"/>
      <c r="J98" s="206"/>
      <c r="K98" s="206"/>
      <c r="L98" s="206"/>
      <c r="M98" s="207"/>
      <c r="N98" s="206">
        <f>D27</f>
        <v>0</v>
      </c>
      <c r="O98" s="207"/>
      <c r="P98" s="175" t="e">
        <f t="shared" si="1"/>
        <v>#DIV/0!</v>
      </c>
    </row>
    <row r="99" spans="5:16" ht="13" customHeight="1">
      <c r="E99" s="152">
        <v>98</v>
      </c>
      <c r="F99" s="206">
        <f>D11</f>
        <v>0</v>
      </c>
      <c r="G99" s="207"/>
      <c r="H99" s="206"/>
      <c r="I99" s="206"/>
      <c r="J99" s="206"/>
      <c r="K99" s="206"/>
      <c r="L99" s="206"/>
      <c r="M99" s="207"/>
      <c r="N99" s="206">
        <f>D27</f>
        <v>0</v>
      </c>
      <c r="O99" s="206" t="e">
        <f>D14</f>
        <v>#DIV/0!</v>
      </c>
      <c r="P99" s="175" t="e">
        <f t="shared" si="1"/>
        <v>#DIV/0!</v>
      </c>
    </row>
    <row r="100" spans="5:16" ht="13" customHeight="1">
      <c r="E100" s="152">
        <v>99</v>
      </c>
      <c r="F100" s="206">
        <f>D11</f>
        <v>0</v>
      </c>
      <c r="G100" s="207"/>
      <c r="H100" s="206"/>
      <c r="I100" s="206"/>
      <c r="J100" s="206"/>
      <c r="K100" s="206"/>
      <c r="L100" s="206"/>
      <c r="M100" s="207"/>
      <c r="N100" s="206">
        <f>D27</f>
        <v>0</v>
      </c>
      <c r="O100" s="207"/>
      <c r="P100" s="175" t="e">
        <f t="shared" si="1"/>
        <v>#DIV/0!</v>
      </c>
    </row>
    <row r="101" spans="5:16" ht="13" customHeight="1">
      <c r="E101" s="152">
        <v>100</v>
      </c>
      <c r="F101" s="206">
        <f>D11+R20</f>
        <v>0</v>
      </c>
      <c r="G101" s="207"/>
      <c r="H101" s="206">
        <f>T3</f>
        <v>0</v>
      </c>
      <c r="I101" s="206">
        <f>T4</f>
        <v>0</v>
      </c>
      <c r="J101" s="206"/>
      <c r="K101" s="206"/>
      <c r="L101" s="206"/>
      <c r="M101" s="207"/>
      <c r="N101" s="206">
        <f>D27</f>
        <v>0</v>
      </c>
      <c r="O101" s="207"/>
      <c r="P101" s="175" t="e">
        <f t="shared" si="1"/>
        <v>#DIV/0!</v>
      </c>
    </row>
    <row r="102" spans="5:16" ht="13" customHeight="1">
      <c r="E102" s="152">
        <v>101</v>
      </c>
      <c r="F102" s="206">
        <f>D11</f>
        <v>0</v>
      </c>
      <c r="G102" s="207"/>
      <c r="H102" s="206"/>
      <c r="I102" s="206"/>
      <c r="J102" s="206"/>
      <c r="K102" s="206"/>
      <c r="L102" s="206"/>
      <c r="M102" s="207"/>
      <c r="N102" s="206">
        <f>D27</f>
        <v>0</v>
      </c>
      <c r="O102" s="207"/>
      <c r="P102" s="175" t="e">
        <f t="shared" si="1"/>
        <v>#DIV/0!</v>
      </c>
    </row>
    <row r="103" spans="5:16" ht="13" customHeight="1">
      <c r="E103" s="152">
        <v>102</v>
      </c>
      <c r="F103" s="206">
        <f>D11</f>
        <v>0</v>
      </c>
      <c r="G103" s="207"/>
      <c r="H103" s="206"/>
      <c r="I103" s="206"/>
      <c r="J103" s="206"/>
      <c r="K103" s="206"/>
      <c r="L103" s="206"/>
      <c r="M103" s="207"/>
      <c r="N103" s="206">
        <f>D27</f>
        <v>0</v>
      </c>
      <c r="O103" s="207"/>
      <c r="P103" s="175" t="e">
        <f t="shared" si="1"/>
        <v>#DIV/0!</v>
      </c>
    </row>
    <row r="104" spans="5:16" ht="13" customHeight="1">
      <c r="E104" s="152">
        <v>103</v>
      </c>
      <c r="F104" s="206">
        <f>D11</f>
        <v>0</v>
      </c>
      <c r="G104" s="207"/>
      <c r="H104" s="206"/>
      <c r="I104" s="206"/>
      <c r="J104" s="206"/>
      <c r="K104" s="206"/>
      <c r="L104" s="206"/>
      <c r="M104" s="207"/>
      <c r="N104" s="206">
        <f>D27</f>
        <v>0</v>
      </c>
      <c r="O104" s="207"/>
      <c r="P104" s="175" t="e">
        <f t="shared" si="1"/>
        <v>#DIV/0!</v>
      </c>
    </row>
    <row r="105" spans="5:16" ht="13" customHeight="1">
      <c r="E105" s="152">
        <v>104</v>
      </c>
      <c r="F105" s="206">
        <f>D11</f>
        <v>0</v>
      </c>
      <c r="G105" s="207"/>
      <c r="H105" s="206"/>
      <c r="I105" s="206"/>
      <c r="J105" s="206"/>
      <c r="K105" s="206"/>
      <c r="L105" s="206"/>
      <c r="M105" s="207"/>
      <c r="N105" s="206">
        <f>D27</f>
        <v>0</v>
      </c>
      <c r="O105" s="207"/>
      <c r="P105" s="175" t="e">
        <f t="shared" si="1"/>
        <v>#DIV/0!</v>
      </c>
    </row>
    <row r="106" spans="5:16" ht="13" customHeight="1">
      <c r="E106" s="152">
        <v>105</v>
      </c>
      <c r="F106" s="206">
        <f>D11</f>
        <v>0</v>
      </c>
      <c r="G106" s="206">
        <f>D6</f>
        <v>0</v>
      </c>
      <c r="H106" s="206"/>
      <c r="I106" s="206"/>
      <c r="J106" s="206">
        <f>T5</f>
        <v>0</v>
      </c>
      <c r="K106" s="206"/>
      <c r="L106" s="206"/>
      <c r="M106" s="207"/>
      <c r="N106" s="206">
        <f>D27</f>
        <v>0</v>
      </c>
      <c r="O106" s="206" t="e">
        <f>D14</f>
        <v>#DIV/0!</v>
      </c>
      <c r="P106" s="175" t="e">
        <f t="shared" si="1"/>
        <v>#DIV/0!</v>
      </c>
    </row>
    <row r="107" spans="5:16" ht="13" customHeight="1">
      <c r="E107" s="152">
        <v>106</v>
      </c>
      <c r="F107" s="206">
        <f>D11</f>
        <v>0</v>
      </c>
      <c r="G107" s="207"/>
      <c r="H107" s="206"/>
      <c r="I107" s="206"/>
      <c r="J107" s="206"/>
      <c r="K107" s="206"/>
      <c r="L107" s="206"/>
      <c r="M107" s="207"/>
      <c r="N107" s="206">
        <f>D27</f>
        <v>0</v>
      </c>
      <c r="O107" s="207"/>
      <c r="P107" s="175" t="e">
        <f t="shared" si="1"/>
        <v>#DIV/0!</v>
      </c>
    </row>
    <row r="108" spans="5:16" ht="13" customHeight="1">
      <c r="E108" s="152">
        <v>107</v>
      </c>
      <c r="F108" s="206">
        <f>D11</f>
        <v>0</v>
      </c>
      <c r="G108" s="207"/>
      <c r="H108" s="206"/>
      <c r="I108" s="206"/>
      <c r="J108" s="206"/>
      <c r="K108" s="206"/>
      <c r="L108" s="206"/>
      <c r="M108" s="207"/>
      <c r="N108" s="206">
        <f>D27</f>
        <v>0</v>
      </c>
      <c r="O108" s="207"/>
      <c r="P108" s="175" t="e">
        <f t="shared" si="1"/>
        <v>#DIV/0!</v>
      </c>
    </row>
    <row r="109" spans="5:16" ht="13" customHeight="1">
      <c r="E109" s="152">
        <v>108</v>
      </c>
      <c r="F109" s="206">
        <f>D11</f>
        <v>0</v>
      </c>
      <c r="G109" s="207"/>
      <c r="H109" s="206"/>
      <c r="I109" s="206"/>
      <c r="J109" s="206"/>
      <c r="K109" s="206"/>
      <c r="L109" s="206"/>
      <c r="M109" s="207"/>
      <c r="N109" s="206">
        <f>D27</f>
        <v>0</v>
      </c>
      <c r="O109" s="207"/>
      <c r="P109" s="175" t="e">
        <f t="shared" si="1"/>
        <v>#DIV/0!</v>
      </c>
    </row>
    <row r="110" spans="5:16" ht="13" customHeight="1">
      <c r="E110" s="152">
        <v>109</v>
      </c>
      <c r="F110" s="206">
        <f>D11</f>
        <v>0</v>
      </c>
      <c r="G110" s="207"/>
      <c r="H110" s="206"/>
      <c r="I110" s="206"/>
      <c r="J110" s="206"/>
      <c r="K110" s="206"/>
      <c r="L110" s="206"/>
      <c r="M110" s="207"/>
      <c r="N110" s="206">
        <f>D27</f>
        <v>0</v>
      </c>
      <c r="O110" s="207"/>
      <c r="P110" s="175" t="e">
        <f t="shared" si="1"/>
        <v>#DIV/0!</v>
      </c>
    </row>
    <row r="111" spans="5:16" ht="13" customHeight="1">
      <c r="E111" s="152">
        <v>110</v>
      </c>
      <c r="F111" s="206">
        <f>D11</f>
        <v>0</v>
      </c>
      <c r="G111" s="207"/>
      <c r="H111" s="206"/>
      <c r="I111" s="206"/>
      <c r="J111" s="206"/>
      <c r="K111" s="206">
        <f>T6</f>
        <v>0</v>
      </c>
      <c r="L111" s="206"/>
      <c r="M111" s="207"/>
      <c r="N111" s="206">
        <f>D27</f>
        <v>0</v>
      </c>
      <c r="O111" s="207"/>
      <c r="P111" s="175" t="e">
        <f t="shared" si="1"/>
        <v>#DIV/0!</v>
      </c>
    </row>
    <row r="112" spans="5:16" ht="13" customHeight="1">
      <c r="E112" s="152">
        <v>111</v>
      </c>
      <c r="F112" s="206">
        <f>D11</f>
        <v>0</v>
      </c>
      <c r="G112" s="207"/>
      <c r="H112" s="206"/>
      <c r="I112" s="206"/>
      <c r="J112" s="206"/>
      <c r="K112" s="206"/>
      <c r="L112" s="206"/>
      <c r="M112" s="207"/>
      <c r="N112" s="206">
        <f>D27</f>
        <v>0</v>
      </c>
      <c r="O112" s="207"/>
      <c r="P112" s="175" t="e">
        <f t="shared" si="1"/>
        <v>#DIV/0!</v>
      </c>
    </row>
    <row r="113" spans="5:16" ht="13" customHeight="1">
      <c r="E113" s="152">
        <v>112</v>
      </c>
      <c r="F113" s="206">
        <f>D11</f>
        <v>0</v>
      </c>
      <c r="G113" s="207"/>
      <c r="H113" s="206"/>
      <c r="I113" s="206"/>
      <c r="J113" s="206"/>
      <c r="K113" s="206"/>
      <c r="L113" s="206"/>
      <c r="M113" s="207"/>
      <c r="N113" s="206">
        <f>D27</f>
        <v>0</v>
      </c>
      <c r="O113" s="206" t="e">
        <f>D14</f>
        <v>#DIV/0!</v>
      </c>
      <c r="P113" s="175" t="e">
        <f t="shared" si="1"/>
        <v>#DIV/0!</v>
      </c>
    </row>
    <row r="114" spans="5:16" ht="13" customHeight="1">
      <c r="E114" s="152">
        <v>113</v>
      </c>
      <c r="F114" s="206">
        <f>D11</f>
        <v>0</v>
      </c>
      <c r="G114" s="207"/>
      <c r="H114" s="206"/>
      <c r="I114" s="206"/>
      <c r="J114" s="206"/>
      <c r="K114" s="206"/>
      <c r="L114" s="206"/>
      <c r="M114" s="207"/>
      <c r="N114" s="206">
        <f>D27</f>
        <v>0</v>
      </c>
      <c r="O114" s="207"/>
      <c r="P114" s="175" t="e">
        <f t="shared" si="1"/>
        <v>#DIV/0!</v>
      </c>
    </row>
    <row r="115" spans="5:16" ht="13" customHeight="1">
      <c r="E115" s="152">
        <v>114</v>
      </c>
      <c r="F115" s="206">
        <f>D11</f>
        <v>0</v>
      </c>
      <c r="G115" s="207"/>
      <c r="H115" s="206"/>
      <c r="I115" s="206"/>
      <c r="J115" s="206"/>
      <c r="K115" s="206"/>
      <c r="L115" s="206"/>
      <c r="M115" s="207"/>
      <c r="N115" s="206">
        <f>D27</f>
        <v>0</v>
      </c>
      <c r="O115" s="207"/>
      <c r="P115" s="175" t="e">
        <f t="shared" si="1"/>
        <v>#DIV/0!</v>
      </c>
    </row>
    <row r="116" spans="5:16" ht="13" customHeight="1">
      <c r="E116" s="152">
        <v>115</v>
      </c>
      <c r="F116" s="206">
        <f>D11</f>
        <v>0</v>
      </c>
      <c r="G116" s="207"/>
      <c r="H116" s="206">
        <f>T3</f>
        <v>0</v>
      </c>
      <c r="I116" s="206">
        <f>T4</f>
        <v>0</v>
      </c>
      <c r="J116" s="206"/>
      <c r="K116" s="206"/>
      <c r="L116" s="206"/>
      <c r="M116" s="207"/>
      <c r="N116" s="206">
        <f>D27</f>
        <v>0</v>
      </c>
      <c r="O116" s="207"/>
      <c r="P116" s="175" t="e">
        <f t="shared" si="1"/>
        <v>#DIV/0!</v>
      </c>
    </row>
    <row r="117" spans="5:16" ht="13" customHeight="1">
      <c r="E117" s="152">
        <v>116</v>
      </c>
      <c r="F117" s="206">
        <f>D11</f>
        <v>0</v>
      </c>
      <c r="G117" s="207"/>
      <c r="H117" s="206"/>
      <c r="I117" s="206"/>
      <c r="J117" s="206"/>
      <c r="K117" s="206"/>
      <c r="L117" s="206"/>
      <c r="M117" s="207"/>
      <c r="N117" s="206">
        <f>D27</f>
        <v>0</v>
      </c>
      <c r="O117" s="207"/>
      <c r="P117" s="175" t="e">
        <f t="shared" si="1"/>
        <v>#DIV/0!</v>
      </c>
    </row>
    <row r="118" spans="5:16" ht="13" customHeight="1">
      <c r="E118" s="152">
        <v>117</v>
      </c>
      <c r="F118" s="206">
        <f>D11</f>
        <v>0</v>
      </c>
      <c r="G118" s="207"/>
      <c r="H118" s="206"/>
      <c r="I118" s="206"/>
      <c r="J118" s="206"/>
      <c r="K118" s="206"/>
      <c r="L118" s="206"/>
      <c r="M118" s="207"/>
      <c r="N118" s="206">
        <f>D27</f>
        <v>0</v>
      </c>
      <c r="O118" s="207"/>
      <c r="P118" s="175" t="e">
        <f t="shared" si="1"/>
        <v>#DIV/0!</v>
      </c>
    </row>
    <row r="119" spans="5:16" ht="13" customHeight="1">
      <c r="E119" s="152">
        <v>118</v>
      </c>
      <c r="F119" s="206">
        <f>D11</f>
        <v>0</v>
      </c>
      <c r="G119" s="207"/>
      <c r="H119" s="206"/>
      <c r="I119" s="206"/>
      <c r="J119" s="206"/>
      <c r="K119" s="206"/>
      <c r="L119" s="206"/>
      <c r="M119" s="207"/>
      <c r="N119" s="206">
        <f>D27</f>
        <v>0</v>
      </c>
      <c r="O119" s="207"/>
      <c r="P119" s="175" t="e">
        <f t="shared" si="1"/>
        <v>#DIV/0!</v>
      </c>
    </row>
    <row r="120" spans="5:16" ht="13" customHeight="1">
      <c r="E120" s="152">
        <v>119</v>
      </c>
      <c r="F120" s="206">
        <f>D11</f>
        <v>0</v>
      </c>
      <c r="G120" s="207"/>
      <c r="H120" s="206"/>
      <c r="I120" s="206"/>
      <c r="J120" s="206"/>
      <c r="K120" s="206"/>
      <c r="L120" s="206"/>
      <c r="M120" s="207"/>
      <c r="N120" s="206">
        <f>D27</f>
        <v>0</v>
      </c>
      <c r="O120" s="207"/>
      <c r="P120" s="175" t="e">
        <f t="shared" si="1"/>
        <v>#DIV/0!</v>
      </c>
    </row>
    <row r="121" spans="5:16" ht="13" customHeight="1">
      <c r="E121" s="152">
        <v>120</v>
      </c>
      <c r="F121" s="206">
        <f>D11</f>
        <v>0</v>
      </c>
      <c r="G121" s="206">
        <f>D6</f>
        <v>0</v>
      </c>
      <c r="H121" s="206"/>
      <c r="I121" s="206"/>
      <c r="J121" s="206">
        <f>T5</f>
        <v>0</v>
      </c>
      <c r="K121" s="206"/>
      <c r="L121" s="206">
        <f>T7</f>
        <v>0</v>
      </c>
      <c r="M121" s="207"/>
      <c r="N121" s="206">
        <f>D27</f>
        <v>0</v>
      </c>
      <c r="O121" s="206" t="e">
        <f>D14</f>
        <v>#DIV/0!</v>
      </c>
      <c r="P121" s="175" t="e">
        <f t="shared" si="1"/>
        <v>#DIV/0!</v>
      </c>
    </row>
    <row r="122" spans="5:16" ht="13" customHeight="1">
      <c r="E122" s="152">
        <v>121</v>
      </c>
      <c r="F122" s="206">
        <f>D11</f>
        <v>0</v>
      </c>
      <c r="G122" s="207"/>
      <c r="H122" s="206"/>
      <c r="I122" s="206"/>
      <c r="J122" s="206"/>
      <c r="K122" s="206"/>
      <c r="L122" s="206"/>
      <c r="M122" s="207"/>
      <c r="N122" s="206">
        <f>D27</f>
        <v>0</v>
      </c>
      <c r="O122" s="207"/>
      <c r="P122" s="175" t="e">
        <f t="shared" si="1"/>
        <v>#DIV/0!</v>
      </c>
    </row>
    <row r="123" spans="5:16" ht="13" customHeight="1">
      <c r="E123" s="152">
        <v>122</v>
      </c>
      <c r="F123" s="206">
        <f>D11</f>
        <v>0</v>
      </c>
      <c r="G123" s="207"/>
      <c r="H123" s="206"/>
      <c r="I123" s="206"/>
      <c r="J123" s="206"/>
      <c r="K123" s="206"/>
      <c r="L123" s="206"/>
      <c r="M123" s="207"/>
      <c r="N123" s="206">
        <f>D27</f>
        <v>0</v>
      </c>
      <c r="O123" s="207"/>
      <c r="P123" s="175" t="e">
        <f t="shared" si="1"/>
        <v>#DIV/0!</v>
      </c>
    </row>
    <row r="124" spans="5:16" ht="13" customHeight="1">
      <c r="E124" s="152">
        <v>123</v>
      </c>
      <c r="F124" s="206">
        <f>D11</f>
        <v>0</v>
      </c>
      <c r="G124" s="207"/>
      <c r="H124" s="206"/>
      <c r="I124" s="206"/>
      <c r="J124" s="206"/>
      <c r="K124" s="206"/>
      <c r="L124" s="206"/>
      <c r="M124" s="207"/>
      <c r="N124" s="206">
        <f>D27</f>
        <v>0</v>
      </c>
      <c r="O124" s="207"/>
      <c r="P124" s="175" t="e">
        <f t="shared" si="1"/>
        <v>#DIV/0!</v>
      </c>
    </row>
    <row r="125" spans="5:16" ht="13" customHeight="1">
      <c r="E125" s="152">
        <v>124</v>
      </c>
      <c r="F125" s="206">
        <f>D11</f>
        <v>0</v>
      </c>
      <c r="G125" s="207"/>
      <c r="H125" s="206"/>
      <c r="I125" s="206"/>
      <c r="J125" s="206"/>
      <c r="K125" s="206"/>
      <c r="L125" s="206"/>
      <c r="M125" s="207"/>
      <c r="N125" s="206">
        <f>D27</f>
        <v>0</v>
      </c>
      <c r="O125" s="207"/>
      <c r="P125" s="175" t="e">
        <f t="shared" si="1"/>
        <v>#DIV/0!</v>
      </c>
    </row>
    <row r="126" spans="5:16" ht="13" customHeight="1">
      <c r="E126" s="152">
        <v>125</v>
      </c>
      <c r="F126" s="206">
        <f>D11</f>
        <v>0</v>
      </c>
      <c r="G126" s="207"/>
      <c r="H126" s="206"/>
      <c r="I126" s="206"/>
      <c r="J126" s="206"/>
      <c r="K126" s="206">
        <f>T6</f>
        <v>0</v>
      </c>
      <c r="L126" s="206"/>
      <c r="M126" s="206">
        <f>D17</f>
        <v>0</v>
      </c>
      <c r="N126" s="206">
        <f>D27</f>
        <v>0</v>
      </c>
      <c r="O126" s="207"/>
      <c r="P126" s="175" t="e">
        <f t="shared" si="1"/>
        <v>#DIV/0!</v>
      </c>
    </row>
    <row r="127" spans="5:16" ht="13" customHeight="1">
      <c r="E127" s="152">
        <v>126</v>
      </c>
      <c r="F127" s="206">
        <f>D11</f>
        <v>0</v>
      </c>
      <c r="G127" s="207"/>
      <c r="H127" s="206"/>
      <c r="I127" s="206"/>
      <c r="J127" s="206"/>
      <c r="K127" s="206"/>
      <c r="L127" s="206"/>
      <c r="M127" s="207"/>
      <c r="N127" s="206">
        <f>D27</f>
        <v>0</v>
      </c>
      <c r="O127" s="207"/>
      <c r="P127" s="175" t="e">
        <f t="shared" si="1"/>
        <v>#DIV/0!</v>
      </c>
    </row>
    <row r="128" spans="5:16" ht="13" customHeight="1">
      <c r="E128" s="152">
        <v>127</v>
      </c>
      <c r="F128" s="206">
        <f>D11</f>
        <v>0</v>
      </c>
      <c r="G128" s="207"/>
      <c r="H128" s="206"/>
      <c r="I128" s="206"/>
      <c r="J128" s="206"/>
      <c r="K128" s="206"/>
      <c r="L128" s="206"/>
      <c r="M128" s="207"/>
      <c r="N128" s="206">
        <f>D27</f>
        <v>0</v>
      </c>
      <c r="O128" s="207"/>
      <c r="P128" s="175" t="e">
        <f t="shared" si="1"/>
        <v>#DIV/0!</v>
      </c>
    </row>
    <row r="129" spans="5:16" ht="13" customHeight="1">
      <c r="E129" s="152">
        <v>128</v>
      </c>
      <c r="F129" s="206">
        <f>D11</f>
        <v>0</v>
      </c>
      <c r="G129" s="207"/>
      <c r="H129" s="206"/>
      <c r="I129" s="206"/>
      <c r="J129" s="206"/>
      <c r="K129" s="206"/>
      <c r="L129" s="206"/>
      <c r="M129" s="207"/>
      <c r="N129" s="206">
        <f>D27</f>
        <v>0</v>
      </c>
      <c r="O129" s="206" t="e">
        <f>D14</f>
        <v>#DIV/0!</v>
      </c>
      <c r="P129" s="175" t="e">
        <f t="shared" si="1"/>
        <v>#DIV/0!</v>
      </c>
    </row>
    <row r="130" spans="5:16" ht="13" customHeight="1">
      <c r="E130" s="152">
        <v>129</v>
      </c>
      <c r="F130" s="206">
        <f>D11</f>
        <v>0</v>
      </c>
      <c r="G130" s="207"/>
      <c r="H130" s="206"/>
      <c r="I130" s="206"/>
      <c r="J130" s="206"/>
      <c r="K130" s="206"/>
      <c r="L130" s="206"/>
      <c r="M130" s="207"/>
      <c r="N130" s="206">
        <f>D27</f>
        <v>0</v>
      </c>
      <c r="O130" s="207"/>
      <c r="P130" s="175" t="e">
        <f t="shared" si="1"/>
        <v>#DIV/0!</v>
      </c>
    </row>
    <row r="131" spans="5:16" ht="13" customHeight="1">
      <c r="E131" s="152">
        <v>130</v>
      </c>
      <c r="F131" s="206">
        <f>D11+R20</f>
        <v>0</v>
      </c>
      <c r="G131" s="207"/>
      <c r="H131" s="206">
        <f>T3</f>
        <v>0</v>
      </c>
      <c r="I131" s="206">
        <f>T4</f>
        <v>0</v>
      </c>
      <c r="J131" s="206"/>
      <c r="K131" s="206"/>
      <c r="L131" s="206"/>
      <c r="M131" s="207"/>
      <c r="N131" s="206">
        <f>D27</f>
        <v>0</v>
      </c>
      <c r="O131" s="207"/>
      <c r="P131" s="175" t="e">
        <f t="shared" si="1"/>
        <v>#DIV/0!</v>
      </c>
    </row>
    <row r="132" spans="5:16" ht="13" customHeight="1">
      <c r="E132" s="152">
        <v>131</v>
      </c>
      <c r="F132" s="206">
        <f>D11</f>
        <v>0</v>
      </c>
      <c r="G132" s="207"/>
      <c r="H132" s="206"/>
      <c r="I132" s="206"/>
      <c r="J132" s="206"/>
      <c r="K132" s="206"/>
      <c r="L132" s="206"/>
      <c r="M132" s="207"/>
      <c r="N132" s="206">
        <f>D27</f>
        <v>0</v>
      </c>
      <c r="O132" s="207"/>
      <c r="P132" s="175" t="e">
        <f t="shared" ref="P132:P195" si="2">P131+(F132+G132+H132+I132+J132+K132+L132)-(M132+N132+O132)</f>
        <v>#DIV/0!</v>
      </c>
    </row>
    <row r="133" spans="5:16" ht="13" customHeight="1">
      <c r="E133" s="152">
        <v>132</v>
      </c>
      <c r="F133" s="206">
        <f>D11</f>
        <v>0</v>
      </c>
      <c r="G133" s="207"/>
      <c r="H133" s="206"/>
      <c r="I133" s="206"/>
      <c r="J133" s="206"/>
      <c r="K133" s="206"/>
      <c r="L133" s="206"/>
      <c r="M133" s="207"/>
      <c r="N133" s="206">
        <f>D27</f>
        <v>0</v>
      </c>
      <c r="O133" s="207"/>
      <c r="P133" s="175" t="e">
        <f t="shared" si="2"/>
        <v>#DIV/0!</v>
      </c>
    </row>
    <row r="134" spans="5:16" ht="13" customHeight="1">
      <c r="E134" s="152">
        <v>133</v>
      </c>
      <c r="F134" s="206">
        <f>D11</f>
        <v>0</v>
      </c>
      <c r="G134" s="207"/>
      <c r="H134" s="206"/>
      <c r="I134" s="206"/>
      <c r="J134" s="206"/>
      <c r="K134" s="206"/>
      <c r="L134" s="206"/>
      <c r="M134" s="207"/>
      <c r="N134" s="206">
        <f>D27</f>
        <v>0</v>
      </c>
      <c r="O134" s="207"/>
      <c r="P134" s="175" t="e">
        <f t="shared" si="2"/>
        <v>#DIV/0!</v>
      </c>
    </row>
    <row r="135" spans="5:16" ht="13" customHeight="1">
      <c r="E135" s="152">
        <v>134</v>
      </c>
      <c r="F135" s="206">
        <f>D11</f>
        <v>0</v>
      </c>
      <c r="G135" s="207"/>
      <c r="H135" s="206"/>
      <c r="I135" s="206"/>
      <c r="J135" s="206"/>
      <c r="K135" s="206"/>
      <c r="L135" s="206"/>
      <c r="M135" s="207"/>
      <c r="N135" s="206">
        <f>D27</f>
        <v>0</v>
      </c>
      <c r="O135" s="207"/>
      <c r="P135" s="175" t="e">
        <f t="shared" si="2"/>
        <v>#DIV/0!</v>
      </c>
    </row>
    <row r="136" spans="5:16" ht="13" customHeight="1">
      <c r="E136" s="152">
        <v>135</v>
      </c>
      <c r="F136" s="206">
        <f>D11</f>
        <v>0</v>
      </c>
      <c r="G136" s="206">
        <f>D6</f>
        <v>0</v>
      </c>
      <c r="H136" s="206"/>
      <c r="I136" s="206"/>
      <c r="J136" s="206">
        <f>T5</f>
        <v>0</v>
      </c>
      <c r="K136" s="206"/>
      <c r="L136" s="206">
        <f>T7</f>
        <v>0</v>
      </c>
      <c r="M136" s="207"/>
      <c r="N136" s="206">
        <f>D27</f>
        <v>0</v>
      </c>
      <c r="O136" s="206" t="e">
        <f>D14</f>
        <v>#DIV/0!</v>
      </c>
      <c r="P136" s="175" t="e">
        <f t="shared" si="2"/>
        <v>#DIV/0!</v>
      </c>
    </row>
    <row r="137" spans="5:16" ht="13" customHeight="1">
      <c r="E137" s="152">
        <v>136</v>
      </c>
      <c r="F137" s="206">
        <f>D11</f>
        <v>0</v>
      </c>
      <c r="G137" s="207"/>
      <c r="H137" s="206"/>
      <c r="I137" s="206"/>
      <c r="J137" s="206"/>
      <c r="K137" s="206"/>
      <c r="L137" s="206"/>
      <c r="M137" s="207"/>
      <c r="N137" s="206">
        <f>D27</f>
        <v>0</v>
      </c>
      <c r="O137" s="207"/>
      <c r="P137" s="175" t="e">
        <f t="shared" si="2"/>
        <v>#DIV/0!</v>
      </c>
    </row>
    <row r="138" spans="5:16" ht="13" customHeight="1">
      <c r="E138" s="152">
        <v>137</v>
      </c>
      <c r="F138" s="206">
        <f>D11</f>
        <v>0</v>
      </c>
      <c r="G138" s="207"/>
      <c r="H138" s="206"/>
      <c r="I138" s="206"/>
      <c r="J138" s="206"/>
      <c r="K138" s="206"/>
      <c r="L138" s="206"/>
      <c r="M138" s="207"/>
      <c r="N138" s="206">
        <f>D27</f>
        <v>0</v>
      </c>
      <c r="O138" s="207"/>
      <c r="P138" s="175" t="e">
        <f t="shared" si="2"/>
        <v>#DIV/0!</v>
      </c>
    </row>
    <row r="139" spans="5:16" ht="13" customHeight="1">
      <c r="E139" s="152">
        <v>138</v>
      </c>
      <c r="F139" s="206">
        <f>D11</f>
        <v>0</v>
      </c>
      <c r="G139" s="207"/>
      <c r="H139" s="206"/>
      <c r="I139" s="206"/>
      <c r="J139" s="206"/>
      <c r="K139" s="206"/>
      <c r="L139" s="206"/>
      <c r="M139" s="207"/>
      <c r="N139" s="206">
        <f>D27</f>
        <v>0</v>
      </c>
      <c r="O139" s="207"/>
      <c r="P139" s="175" t="e">
        <f t="shared" si="2"/>
        <v>#DIV/0!</v>
      </c>
    </row>
    <row r="140" spans="5:16" ht="13" customHeight="1">
      <c r="E140" s="152">
        <v>139</v>
      </c>
      <c r="F140" s="206">
        <f>D11</f>
        <v>0</v>
      </c>
      <c r="G140" s="207"/>
      <c r="H140" s="206"/>
      <c r="I140" s="206"/>
      <c r="J140" s="206"/>
      <c r="K140" s="206"/>
      <c r="L140" s="206"/>
      <c r="M140" s="207"/>
      <c r="N140" s="206">
        <f>D27</f>
        <v>0</v>
      </c>
      <c r="O140" s="207"/>
      <c r="P140" s="175" t="e">
        <f t="shared" si="2"/>
        <v>#DIV/0!</v>
      </c>
    </row>
    <row r="141" spans="5:16" ht="13" customHeight="1">
      <c r="E141" s="152">
        <v>140</v>
      </c>
      <c r="F141" s="206">
        <f>D11</f>
        <v>0</v>
      </c>
      <c r="G141" s="207"/>
      <c r="H141" s="206"/>
      <c r="I141" s="206"/>
      <c r="J141" s="206"/>
      <c r="K141" s="206">
        <f>T6</f>
        <v>0</v>
      </c>
      <c r="L141" s="206"/>
      <c r="M141" s="207"/>
      <c r="N141" s="206">
        <f>D27</f>
        <v>0</v>
      </c>
      <c r="O141" s="207"/>
      <c r="P141" s="175" t="e">
        <f t="shared" si="2"/>
        <v>#DIV/0!</v>
      </c>
    </row>
    <row r="142" spans="5:16" ht="13" customHeight="1">
      <c r="E142" s="152">
        <v>141</v>
      </c>
      <c r="F142" s="206">
        <f>D11</f>
        <v>0</v>
      </c>
      <c r="G142" s="207"/>
      <c r="H142" s="206"/>
      <c r="I142" s="206"/>
      <c r="J142" s="206"/>
      <c r="K142" s="206"/>
      <c r="L142" s="206"/>
      <c r="M142" s="207"/>
      <c r="N142" s="206">
        <f>D27</f>
        <v>0</v>
      </c>
      <c r="O142" s="207"/>
      <c r="P142" s="175" t="e">
        <f t="shared" si="2"/>
        <v>#DIV/0!</v>
      </c>
    </row>
    <row r="143" spans="5:16" ht="13" customHeight="1">
      <c r="E143" s="152">
        <v>142</v>
      </c>
      <c r="F143" s="206">
        <f>D11</f>
        <v>0</v>
      </c>
      <c r="G143" s="207"/>
      <c r="H143" s="206"/>
      <c r="I143" s="206"/>
      <c r="J143" s="206"/>
      <c r="K143" s="206"/>
      <c r="L143" s="206"/>
      <c r="M143" s="207"/>
      <c r="N143" s="206">
        <f>D27</f>
        <v>0</v>
      </c>
      <c r="O143" s="206" t="e">
        <f>D14</f>
        <v>#DIV/0!</v>
      </c>
      <c r="P143" s="175" t="e">
        <f t="shared" si="2"/>
        <v>#DIV/0!</v>
      </c>
    </row>
    <row r="144" spans="5:16" ht="13" customHeight="1">
      <c r="E144" s="152">
        <v>143</v>
      </c>
      <c r="F144" s="206">
        <f>D11</f>
        <v>0</v>
      </c>
      <c r="G144" s="207"/>
      <c r="H144" s="206"/>
      <c r="I144" s="206"/>
      <c r="J144" s="206"/>
      <c r="K144" s="206"/>
      <c r="L144" s="206"/>
      <c r="M144" s="207"/>
      <c r="N144" s="206">
        <f>D27</f>
        <v>0</v>
      </c>
      <c r="O144" s="207"/>
      <c r="P144" s="175" t="e">
        <f t="shared" si="2"/>
        <v>#DIV/0!</v>
      </c>
    </row>
    <row r="145" spans="5:16" ht="13" customHeight="1">
      <c r="E145" s="152">
        <v>144</v>
      </c>
      <c r="F145" s="206">
        <f>D11</f>
        <v>0</v>
      </c>
      <c r="G145" s="207"/>
      <c r="H145" s="206"/>
      <c r="I145" s="206"/>
      <c r="J145" s="206"/>
      <c r="K145" s="206"/>
      <c r="L145" s="206"/>
      <c r="M145" s="207"/>
      <c r="N145" s="206">
        <f>D27</f>
        <v>0</v>
      </c>
      <c r="O145" s="207"/>
      <c r="P145" s="175" t="e">
        <f t="shared" si="2"/>
        <v>#DIV/0!</v>
      </c>
    </row>
    <row r="146" spans="5:16" ht="13" customHeight="1">
      <c r="E146" s="152">
        <v>145</v>
      </c>
      <c r="F146" s="206">
        <f>D11</f>
        <v>0</v>
      </c>
      <c r="G146" s="207"/>
      <c r="H146" s="206">
        <f>T3</f>
        <v>0</v>
      </c>
      <c r="I146" s="206">
        <f>T4</f>
        <v>0</v>
      </c>
      <c r="J146" s="206"/>
      <c r="K146" s="206"/>
      <c r="L146" s="206"/>
      <c r="M146" s="207"/>
      <c r="N146" s="206">
        <f>D27</f>
        <v>0</v>
      </c>
      <c r="O146" s="207"/>
      <c r="P146" s="175" t="e">
        <f t="shared" si="2"/>
        <v>#DIV/0!</v>
      </c>
    </row>
    <row r="147" spans="5:16" ht="13" customHeight="1">
      <c r="E147" s="152">
        <v>146</v>
      </c>
      <c r="F147" s="206">
        <f>D11</f>
        <v>0</v>
      </c>
      <c r="G147" s="207"/>
      <c r="H147" s="206"/>
      <c r="I147" s="206"/>
      <c r="J147" s="206"/>
      <c r="K147" s="206"/>
      <c r="L147" s="206"/>
      <c r="M147" s="207"/>
      <c r="N147" s="206">
        <f>D27</f>
        <v>0</v>
      </c>
      <c r="O147" s="207"/>
      <c r="P147" s="175" t="e">
        <f t="shared" si="2"/>
        <v>#DIV/0!</v>
      </c>
    </row>
    <row r="148" spans="5:16" ht="13" customHeight="1">
      <c r="E148" s="152">
        <v>147</v>
      </c>
      <c r="F148" s="206">
        <f>D11</f>
        <v>0</v>
      </c>
      <c r="G148" s="207"/>
      <c r="H148" s="206"/>
      <c r="I148" s="206"/>
      <c r="J148" s="206"/>
      <c r="K148" s="206"/>
      <c r="L148" s="206"/>
      <c r="M148" s="207"/>
      <c r="N148" s="206">
        <f>D27</f>
        <v>0</v>
      </c>
      <c r="O148" s="207"/>
      <c r="P148" s="175" t="e">
        <f t="shared" si="2"/>
        <v>#DIV/0!</v>
      </c>
    </row>
    <row r="149" spans="5:16" ht="13" customHeight="1">
      <c r="E149" s="152">
        <v>148</v>
      </c>
      <c r="F149" s="206">
        <f>D11</f>
        <v>0</v>
      </c>
      <c r="G149" s="207"/>
      <c r="H149" s="206"/>
      <c r="I149" s="206"/>
      <c r="J149" s="206"/>
      <c r="K149" s="206"/>
      <c r="L149" s="206"/>
      <c r="M149" s="207"/>
      <c r="N149" s="206">
        <f>D27</f>
        <v>0</v>
      </c>
      <c r="O149" s="207"/>
      <c r="P149" s="175" t="e">
        <f t="shared" si="2"/>
        <v>#DIV/0!</v>
      </c>
    </row>
    <row r="150" spans="5:16" ht="13" customHeight="1">
      <c r="E150" s="152">
        <v>149</v>
      </c>
      <c r="F150" s="206">
        <f>D11</f>
        <v>0</v>
      </c>
      <c r="G150" s="207"/>
      <c r="H150" s="206"/>
      <c r="I150" s="206"/>
      <c r="J150" s="206"/>
      <c r="K150" s="206"/>
      <c r="L150" s="206"/>
      <c r="M150" s="207"/>
      <c r="N150" s="206">
        <f>D27</f>
        <v>0</v>
      </c>
      <c r="O150" s="207"/>
      <c r="P150" s="175" t="e">
        <f t="shared" si="2"/>
        <v>#DIV/0!</v>
      </c>
    </row>
    <row r="151" spans="5:16" ht="13" customHeight="1">
      <c r="E151" s="152">
        <v>150</v>
      </c>
      <c r="F151" s="206">
        <f>D11</f>
        <v>0</v>
      </c>
      <c r="G151" s="206">
        <f>D6</f>
        <v>0</v>
      </c>
      <c r="H151" s="206"/>
      <c r="I151" s="206"/>
      <c r="J151" s="206">
        <f>T5</f>
        <v>0</v>
      </c>
      <c r="K151" s="206"/>
      <c r="L151" s="206">
        <f>T7</f>
        <v>0</v>
      </c>
      <c r="M151" s="207"/>
      <c r="N151" s="206">
        <f>D27</f>
        <v>0</v>
      </c>
      <c r="O151" s="206" t="e">
        <f>D14</f>
        <v>#DIV/0!</v>
      </c>
      <c r="P151" s="175" t="e">
        <f t="shared" si="2"/>
        <v>#DIV/0!</v>
      </c>
    </row>
    <row r="152" spans="5:16" ht="13" customHeight="1">
      <c r="E152" s="152">
        <v>151</v>
      </c>
      <c r="F152" s="206">
        <f>D11</f>
        <v>0</v>
      </c>
      <c r="G152" s="207"/>
      <c r="H152" s="206"/>
      <c r="I152" s="206"/>
      <c r="J152" s="206"/>
      <c r="K152" s="206"/>
      <c r="L152" s="206"/>
      <c r="M152" s="207"/>
      <c r="N152" s="206">
        <f>D27</f>
        <v>0</v>
      </c>
      <c r="O152" s="207"/>
      <c r="P152" s="175" t="e">
        <f t="shared" si="2"/>
        <v>#DIV/0!</v>
      </c>
    </row>
    <row r="153" spans="5:16" ht="13" customHeight="1">
      <c r="E153" s="152">
        <v>152</v>
      </c>
      <c r="F153" s="206">
        <f>D11</f>
        <v>0</v>
      </c>
      <c r="G153" s="207"/>
      <c r="H153" s="206"/>
      <c r="I153" s="206"/>
      <c r="J153" s="206"/>
      <c r="K153" s="206"/>
      <c r="L153" s="206"/>
      <c r="M153" s="207"/>
      <c r="N153" s="206">
        <f>D27</f>
        <v>0</v>
      </c>
      <c r="O153" s="207"/>
      <c r="P153" s="175" t="e">
        <f t="shared" si="2"/>
        <v>#DIV/0!</v>
      </c>
    </row>
    <row r="154" spans="5:16" ht="13" customHeight="1">
      <c r="E154" s="152">
        <v>153</v>
      </c>
      <c r="F154" s="206">
        <f>D11</f>
        <v>0</v>
      </c>
      <c r="G154" s="207"/>
      <c r="H154" s="206"/>
      <c r="I154" s="206"/>
      <c r="J154" s="206"/>
      <c r="K154" s="206"/>
      <c r="L154" s="206"/>
      <c r="M154" s="207"/>
      <c r="N154" s="206">
        <f>D27</f>
        <v>0</v>
      </c>
      <c r="O154" s="207"/>
      <c r="P154" s="175" t="e">
        <f t="shared" si="2"/>
        <v>#DIV/0!</v>
      </c>
    </row>
    <row r="155" spans="5:16" ht="13" customHeight="1">
      <c r="E155" s="152">
        <v>154</v>
      </c>
      <c r="F155" s="206">
        <f>D11</f>
        <v>0</v>
      </c>
      <c r="G155" s="207"/>
      <c r="H155" s="206"/>
      <c r="I155" s="206"/>
      <c r="J155" s="206"/>
      <c r="K155" s="206"/>
      <c r="L155" s="206"/>
      <c r="M155" s="207"/>
      <c r="N155" s="206">
        <f>D27</f>
        <v>0</v>
      </c>
      <c r="O155" s="207"/>
      <c r="P155" s="175" t="e">
        <f t="shared" si="2"/>
        <v>#DIV/0!</v>
      </c>
    </row>
    <row r="156" spans="5:16" ht="13" customHeight="1">
      <c r="E156" s="152">
        <v>155</v>
      </c>
      <c r="F156" s="206">
        <f>D11</f>
        <v>0</v>
      </c>
      <c r="G156" s="207"/>
      <c r="H156" s="206"/>
      <c r="I156" s="206"/>
      <c r="J156" s="206"/>
      <c r="K156" s="206">
        <f>T6</f>
        <v>0</v>
      </c>
      <c r="L156" s="206"/>
      <c r="M156" s="206">
        <f>D17</f>
        <v>0</v>
      </c>
      <c r="N156" s="206">
        <f>D27</f>
        <v>0</v>
      </c>
      <c r="O156" s="207"/>
      <c r="P156" s="175" t="e">
        <f t="shared" si="2"/>
        <v>#DIV/0!</v>
      </c>
    </row>
    <row r="157" spans="5:16" ht="13" customHeight="1">
      <c r="E157" s="152">
        <v>156</v>
      </c>
      <c r="F157" s="206">
        <f>D11</f>
        <v>0</v>
      </c>
      <c r="G157" s="207"/>
      <c r="H157" s="206"/>
      <c r="I157" s="206"/>
      <c r="J157" s="206"/>
      <c r="K157" s="206"/>
      <c r="L157" s="206"/>
      <c r="M157" s="207"/>
      <c r="N157" s="206">
        <f>D27</f>
        <v>0</v>
      </c>
      <c r="O157" s="207"/>
      <c r="P157" s="175" t="e">
        <f t="shared" si="2"/>
        <v>#DIV/0!</v>
      </c>
    </row>
    <row r="158" spans="5:16" ht="13" customHeight="1">
      <c r="E158" s="152">
        <v>157</v>
      </c>
      <c r="F158" s="206">
        <f>D11</f>
        <v>0</v>
      </c>
      <c r="G158" s="207"/>
      <c r="H158" s="206"/>
      <c r="I158" s="206"/>
      <c r="J158" s="206"/>
      <c r="K158" s="206"/>
      <c r="L158" s="206"/>
      <c r="M158" s="207"/>
      <c r="N158" s="206">
        <f>D27</f>
        <v>0</v>
      </c>
      <c r="O158" s="207"/>
      <c r="P158" s="175" t="e">
        <f t="shared" si="2"/>
        <v>#DIV/0!</v>
      </c>
    </row>
    <row r="159" spans="5:16" ht="13" customHeight="1">
      <c r="E159" s="152">
        <v>158</v>
      </c>
      <c r="F159" s="206">
        <f>D11</f>
        <v>0</v>
      </c>
      <c r="G159" s="207"/>
      <c r="H159" s="206"/>
      <c r="I159" s="206"/>
      <c r="J159" s="206"/>
      <c r="K159" s="206"/>
      <c r="L159" s="206"/>
      <c r="M159" s="207"/>
      <c r="N159" s="206">
        <f>D27</f>
        <v>0</v>
      </c>
      <c r="O159" s="206" t="e">
        <f>D14</f>
        <v>#DIV/0!</v>
      </c>
      <c r="P159" s="175" t="e">
        <f t="shared" si="2"/>
        <v>#DIV/0!</v>
      </c>
    </row>
    <row r="160" spans="5:16" ht="13" customHeight="1">
      <c r="E160" s="152">
        <v>159</v>
      </c>
      <c r="F160" s="206">
        <f>D11</f>
        <v>0</v>
      </c>
      <c r="G160" s="207"/>
      <c r="H160" s="206"/>
      <c r="I160" s="206"/>
      <c r="J160" s="206"/>
      <c r="K160" s="206"/>
      <c r="L160" s="206"/>
      <c r="M160" s="207"/>
      <c r="N160" s="206">
        <f>D27</f>
        <v>0</v>
      </c>
      <c r="O160" s="207"/>
      <c r="P160" s="175" t="e">
        <f t="shared" si="2"/>
        <v>#DIV/0!</v>
      </c>
    </row>
    <row r="161" spans="5:16" ht="13" customHeight="1">
      <c r="E161" s="152">
        <v>160</v>
      </c>
      <c r="F161" s="206">
        <f>D11+R20</f>
        <v>0</v>
      </c>
      <c r="G161" s="207"/>
      <c r="H161" s="206">
        <f>T3</f>
        <v>0</v>
      </c>
      <c r="I161" s="206">
        <f>T4</f>
        <v>0</v>
      </c>
      <c r="J161" s="206"/>
      <c r="K161" s="206"/>
      <c r="L161" s="206"/>
      <c r="M161" s="207"/>
      <c r="N161" s="206">
        <f>D27</f>
        <v>0</v>
      </c>
      <c r="O161" s="207"/>
      <c r="P161" s="175" t="e">
        <f t="shared" si="2"/>
        <v>#DIV/0!</v>
      </c>
    </row>
    <row r="162" spans="5:16" ht="13" customHeight="1">
      <c r="E162" s="152">
        <v>161</v>
      </c>
      <c r="F162" s="206">
        <f>D11</f>
        <v>0</v>
      </c>
      <c r="G162" s="207"/>
      <c r="H162" s="206"/>
      <c r="I162" s="206"/>
      <c r="J162" s="206"/>
      <c r="K162" s="206"/>
      <c r="L162" s="206"/>
      <c r="M162" s="207"/>
      <c r="N162" s="206">
        <f>D27</f>
        <v>0</v>
      </c>
      <c r="O162" s="207"/>
      <c r="P162" s="175" t="e">
        <f t="shared" si="2"/>
        <v>#DIV/0!</v>
      </c>
    </row>
    <row r="163" spans="5:16" ht="13" customHeight="1">
      <c r="E163" s="152">
        <v>162</v>
      </c>
      <c r="F163" s="206">
        <f>D11</f>
        <v>0</v>
      </c>
      <c r="G163" s="207"/>
      <c r="H163" s="206"/>
      <c r="I163" s="206"/>
      <c r="J163" s="206"/>
      <c r="K163" s="206"/>
      <c r="L163" s="206"/>
      <c r="M163" s="207"/>
      <c r="N163" s="206">
        <f>D27</f>
        <v>0</v>
      </c>
      <c r="O163" s="207"/>
      <c r="P163" s="175" t="e">
        <f t="shared" si="2"/>
        <v>#DIV/0!</v>
      </c>
    </row>
    <row r="164" spans="5:16" ht="13" customHeight="1">
      <c r="E164" s="152">
        <v>163</v>
      </c>
      <c r="F164" s="206">
        <f>D11</f>
        <v>0</v>
      </c>
      <c r="G164" s="207"/>
      <c r="H164" s="206"/>
      <c r="I164" s="206"/>
      <c r="J164" s="206"/>
      <c r="K164" s="206"/>
      <c r="L164" s="206"/>
      <c r="M164" s="207"/>
      <c r="N164" s="206">
        <f>D27</f>
        <v>0</v>
      </c>
      <c r="O164" s="207"/>
      <c r="P164" s="175" t="e">
        <f t="shared" si="2"/>
        <v>#DIV/0!</v>
      </c>
    </row>
    <row r="165" spans="5:16" ht="13" customHeight="1">
      <c r="E165" s="152">
        <v>164</v>
      </c>
      <c r="F165" s="206">
        <f>D11</f>
        <v>0</v>
      </c>
      <c r="G165" s="207"/>
      <c r="H165" s="206"/>
      <c r="I165" s="206"/>
      <c r="J165" s="206"/>
      <c r="K165" s="206"/>
      <c r="L165" s="206"/>
      <c r="M165" s="207"/>
      <c r="N165" s="206">
        <f>D27</f>
        <v>0</v>
      </c>
      <c r="O165" s="207"/>
      <c r="P165" s="175" t="e">
        <f t="shared" si="2"/>
        <v>#DIV/0!</v>
      </c>
    </row>
    <row r="166" spans="5:16" ht="13" customHeight="1">
      <c r="E166" s="152">
        <v>165</v>
      </c>
      <c r="F166" s="206">
        <f>D11</f>
        <v>0</v>
      </c>
      <c r="G166" s="206">
        <f>D6</f>
        <v>0</v>
      </c>
      <c r="H166" s="206"/>
      <c r="I166" s="206"/>
      <c r="J166" s="206">
        <f>T5</f>
        <v>0</v>
      </c>
      <c r="K166" s="206"/>
      <c r="L166" s="206">
        <f>T7</f>
        <v>0</v>
      </c>
      <c r="M166" s="207"/>
      <c r="N166" s="206">
        <f>D27</f>
        <v>0</v>
      </c>
      <c r="O166" s="206" t="e">
        <f>D14</f>
        <v>#DIV/0!</v>
      </c>
      <c r="P166" s="175" t="e">
        <f t="shared" si="2"/>
        <v>#DIV/0!</v>
      </c>
    </row>
    <row r="167" spans="5:16" ht="13" customHeight="1">
      <c r="E167" s="152">
        <v>166</v>
      </c>
      <c r="F167" s="206">
        <f>D11</f>
        <v>0</v>
      </c>
      <c r="G167" s="207"/>
      <c r="H167" s="206"/>
      <c r="I167" s="206"/>
      <c r="J167" s="206"/>
      <c r="K167" s="206"/>
      <c r="L167" s="206"/>
      <c r="M167" s="207"/>
      <c r="N167" s="206">
        <f>D27</f>
        <v>0</v>
      </c>
      <c r="O167" s="207"/>
      <c r="P167" s="175" t="e">
        <f t="shared" si="2"/>
        <v>#DIV/0!</v>
      </c>
    </row>
    <row r="168" spans="5:16" ht="13" customHeight="1">
      <c r="E168" s="152">
        <v>167</v>
      </c>
      <c r="F168" s="206">
        <f>D11</f>
        <v>0</v>
      </c>
      <c r="G168" s="207"/>
      <c r="H168" s="206"/>
      <c r="I168" s="206"/>
      <c r="J168" s="206"/>
      <c r="K168" s="206"/>
      <c r="L168" s="206"/>
      <c r="M168" s="207"/>
      <c r="N168" s="206">
        <f>D27</f>
        <v>0</v>
      </c>
      <c r="O168" s="207"/>
      <c r="P168" s="175" t="e">
        <f t="shared" si="2"/>
        <v>#DIV/0!</v>
      </c>
    </row>
    <row r="169" spans="5:16" ht="13" customHeight="1">
      <c r="E169" s="152">
        <v>168</v>
      </c>
      <c r="F169" s="206">
        <f>D11</f>
        <v>0</v>
      </c>
      <c r="G169" s="207"/>
      <c r="H169" s="206"/>
      <c r="I169" s="206"/>
      <c r="J169" s="206"/>
      <c r="K169" s="206"/>
      <c r="L169" s="206"/>
      <c r="M169" s="207"/>
      <c r="N169" s="206">
        <f>D27</f>
        <v>0</v>
      </c>
      <c r="O169" s="207"/>
      <c r="P169" s="175" t="e">
        <f t="shared" si="2"/>
        <v>#DIV/0!</v>
      </c>
    </row>
    <row r="170" spans="5:16" ht="13" customHeight="1">
      <c r="E170" s="152">
        <v>169</v>
      </c>
      <c r="F170" s="206">
        <f>D11</f>
        <v>0</v>
      </c>
      <c r="G170" s="207"/>
      <c r="H170" s="206"/>
      <c r="I170" s="206"/>
      <c r="J170" s="206"/>
      <c r="K170" s="206"/>
      <c r="L170" s="206"/>
      <c r="M170" s="207"/>
      <c r="N170" s="206">
        <f>D27</f>
        <v>0</v>
      </c>
      <c r="O170" s="207"/>
      <c r="P170" s="175" t="e">
        <f t="shared" si="2"/>
        <v>#DIV/0!</v>
      </c>
    </row>
    <row r="171" spans="5:16" ht="13" customHeight="1">
      <c r="E171" s="152">
        <v>170</v>
      </c>
      <c r="F171" s="206">
        <f>D11</f>
        <v>0</v>
      </c>
      <c r="G171" s="207"/>
      <c r="H171" s="206"/>
      <c r="I171" s="206"/>
      <c r="J171" s="206"/>
      <c r="K171" s="206">
        <f>T6</f>
        <v>0</v>
      </c>
      <c r="L171" s="206"/>
      <c r="M171" s="207"/>
      <c r="N171" s="206">
        <f>D27</f>
        <v>0</v>
      </c>
      <c r="O171" s="207"/>
      <c r="P171" s="175" t="e">
        <f t="shared" si="2"/>
        <v>#DIV/0!</v>
      </c>
    </row>
    <row r="172" spans="5:16" ht="13" customHeight="1">
      <c r="E172" s="152">
        <v>171</v>
      </c>
      <c r="F172" s="206">
        <f>D11</f>
        <v>0</v>
      </c>
      <c r="G172" s="207"/>
      <c r="H172" s="206"/>
      <c r="I172" s="206"/>
      <c r="J172" s="206"/>
      <c r="K172" s="206"/>
      <c r="L172" s="206"/>
      <c r="M172" s="207"/>
      <c r="N172" s="206">
        <f>D27</f>
        <v>0</v>
      </c>
      <c r="O172" s="207"/>
      <c r="P172" s="175" t="e">
        <f t="shared" si="2"/>
        <v>#DIV/0!</v>
      </c>
    </row>
    <row r="173" spans="5:16" ht="13" customHeight="1">
      <c r="E173" s="152">
        <v>172</v>
      </c>
      <c r="F173" s="206">
        <f>D11</f>
        <v>0</v>
      </c>
      <c r="G173" s="207"/>
      <c r="H173" s="206"/>
      <c r="I173" s="206"/>
      <c r="J173" s="206"/>
      <c r="K173" s="206"/>
      <c r="L173" s="206"/>
      <c r="M173" s="207"/>
      <c r="N173" s="206">
        <f>D27</f>
        <v>0</v>
      </c>
      <c r="O173" s="206" t="e">
        <f>D14</f>
        <v>#DIV/0!</v>
      </c>
      <c r="P173" s="175" t="e">
        <f t="shared" si="2"/>
        <v>#DIV/0!</v>
      </c>
    </row>
    <row r="174" spans="5:16" ht="13" customHeight="1">
      <c r="E174" s="152">
        <v>173</v>
      </c>
      <c r="F174" s="206">
        <f>D11</f>
        <v>0</v>
      </c>
      <c r="G174" s="207"/>
      <c r="H174" s="206"/>
      <c r="I174" s="206"/>
      <c r="J174" s="206"/>
      <c r="K174" s="206"/>
      <c r="L174" s="206"/>
      <c r="M174" s="207"/>
      <c r="N174" s="206">
        <f>D27</f>
        <v>0</v>
      </c>
      <c r="O174" s="207"/>
      <c r="P174" s="175" t="e">
        <f t="shared" si="2"/>
        <v>#DIV/0!</v>
      </c>
    </row>
    <row r="175" spans="5:16" ht="13" customHeight="1">
      <c r="E175" s="152">
        <v>174</v>
      </c>
      <c r="F175" s="206">
        <f>D11</f>
        <v>0</v>
      </c>
      <c r="G175" s="207"/>
      <c r="H175" s="206"/>
      <c r="I175" s="206"/>
      <c r="J175" s="206"/>
      <c r="K175" s="206"/>
      <c r="L175" s="206"/>
      <c r="M175" s="207"/>
      <c r="N175" s="206">
        <f>D27</f>
        <v>0</v>
      </c>
      <c r="O175" s="207"/>
      <c r="P175" s="175" t="e">
        <f t="shared" si="2"/>
        <v>#DIV/0!</v>
      </c>
    </row>
    <row r="176" spans="5:16" ht="13" customHeight="1">
      <c r="E176" s="152">
        <v>175</v>
      </c>
      <c r="F176" s="206">
        <f>D11</f>
        <v>0</v>
      </c>
      <c r="G176" s="207"/>
      <c r="H176" s="206">
        <f>T3</f>
        <v>0</v>
      </c>
      <c r="I176" s="206">
        <f>T4</f>
        <v>0</v>
      </c>
      <c r="J176" s="206"/>
      <c r="K176" s="206"/>
      <c r="L176" s="206"/>
      <c r="M176" s="207"/>
      <c r="N176" s="206">
        <f>D27</f>
        <v>0</v>
      </c>
      <c r="O176" s="207"/>
      <c r="P176" s="175" t="e">
        <f t="shared" si="2"/>
        <v>#DIV/0!</v>
      </c>
    </row>
    <row r="177" spans="5:16" ht="13" customHeight="1">
      <c r="E177" s="152">
        <v>176</v>
      </c>
      <c r="F177" s="206">
        <f>D11</f>
        <v>0</v>
      </c>
      <c r="G177" s="207"/>
      <c r="H177" s="206"/>
      <c r="I177" s="206"/>
      <c r="J177" s="206"/>
      <c r="K177" s="206"/>
      <c r="L177" s="206"/>
      <c r="M177" s="207"/>
      <c r="N177" s="206">
        <f>D27</f>
        <v>0</v>
      </c>
      <c r="O177" s="207"/>
      <c r="P177" s="175" t="e">
        <f t="shared" si="2"/>
        <v>#DIV/0!</v>
      </c>
    </row>
    <row r="178" spans="5:16" ht="13" customHeight="1">
      <c r="E178" s="152">
        <v>177</v>
      </c>
      <c r="F178" s="206">
        <f>D11</f>
        <v>0</v>
      </c>
      <c r="G178" s="207"/>
      <c r="H178" s="206"/>
      <c r="I178" s="206"/>
      <c r="J178" s="206"/>
      <c r="K178" s="206"/>
      <c r="L178" s="206"/>
      <c r="M178" s="207"/>
      <c r="N178" s="206">
        <f>D27</f>
        <v>0</v>
      </c>
      <c r="O178" s="207"/>
      <c r="P178" s="175" t="e">
        <f t="shared" si="2"/>
        <v>#DIV/0!</v>
      </c>
    </row>
    <row r="179" spans="5:16" ht="13" customHeight="1">
      <c r="E179" s="152">
        <v>178</v>
      </c>
      <c r="F179" s="206">
        <f>D11</f>
        <v>0</v>
      </c>
      <c r="G179" s="207"/>
      <c r="H179" s="206"/>
      <c r="I179" s="206"/>
      <c r="J179" s="206"/>
      <c r="K179" s="206"/>
      <c r="L179" s="206"/>
      <c r="M179" s="207"/>
      <c r="N179" s="206">
        <f>D27</f>
        <v>0</v>
      </c>
      <c r="O179" s="207"/>
      <c r="P179" s="175" t="e">
        <f t="shared" si="2"/>
        <v>#DIV/0!</v>
      </c>
    </row>
    <row r="180" spans="5:16" ht="13" customHeight="1">
      <c r="E180" s="152">
        <v>179</v>
      </c>
      <c r="F180" s="206">
        <f>D11</f>
        <v>0</v>
      </c>
      <c r="G180" s="207"/>
      <c r="H180" s="206"/>
      <c r="I180" s="206"/>
      <c r="J180" s="206"/>
      <c r="K180" s="206"/>
      <c r="L180" s="206"/>
      <c r="M180" s="207"/>
      <c r="N180" s="206">
        <f>D27</f>
        <v>0</v>
      </c>
      <c r="O180" s="207"/>
      <c r="P180" s="175" t="e">
        <f t="shared" si="2"/>
        <v>#DIV/0!</v>
      </c>
    </row>
    <row r="181" spans="5:16" ht="13" customHeight="1">
      <c r="E181" s="152">
        <v>180</v>
      </c>
      <c r="F181" s="206">
        <f>D11</f>
        <v>0</v>
      </c>
      <c r="G181" s="206">
        <f>D6</f>
        <v>0</v>
      </c>
      <c r="H181" s="206"/>
      <c r="I181" s="206"/>
      <c r="J181" s="206">
        <f>T5</f>
        <v>0</v>
      </c>
      <c r="K181" s="206"/>
      <c r="L181" s="206">
        <f>T7</f>
        <v>0</v>
      </c>
      <c r="M181" s="207"/>
      <c r="N181" s="206">
        <f>D27</f>
        <v>0</v>
      </c>
      <c r="O181" s="206" t="e">
        <f>D14</f>
        <v>#DIV/0!</v>
      </c>
      <c r="P181" s="175" t="e">
        <f t="shared" si="2"/>
        <v>#DIV/0!</v>
      </c>
    </row>
    <row r="182" spans="5:16" ht="13" customHeight="1">
      <c r="E182" s="152">
        <v>181</v>
      </c>
      <c r="F182" s="206">
        <f>D11</f>
        <v>0</v>
      </c>
      <c r="G182" s="207"/>
      <c r="H182" s="206"/>
      <c r="I182" s="206"/>
      <c r="J182" s="206"/>
      <c r="K182" s="206"/>
      <c r="L182" s="206"/>
      <c r="M182" s="207"/>
      <c r="N182" s="206">
        <f>D27</f>
        <v>0</v>
      </c>
      <c r="O182" s="207"/>
      <c r="P182" s="175" t="e">
        <f t="shared" si="2"/>
        <v>#DIV/0!</v>
      </c>
    </row>
    <row r="183" spans="5:16" ht="13" customHeight="1">
      <c r="E183" s="152">
        <v>182</v>
      </c>
      <c r="F183" s="206">
        <f>D11</f>
        <v>0</v>
      </c>
      <c r="G183" s="207"/>
      <c r="H183" s="206"/>
      <c r="I183" s="206"/>
      <c r="J183" s="206"/>
      <c r="K183" s="206"/>
      <c r="L183" s="206"/>
      <c r="M183" s="207"/>
      <c r="N183" s="206">
        <f>D27</f>
        <v>0</v>
      </c>
      <c r="O183" s="207"/>
      <c r="P183" s="175" t="e">
        <f t="shared" si="2"/>
        <v>#DIV/0!</v>
      </c>
    </row>
    <row r="184" spans="5:16" ht="13" customHeight="1">
      <c r="E184" s="152">
        <v>183</v>
      </c>
      <c r="F184" s="206">
        <f>D11</f>
        <v>0</v>
      </c>
      <c r="G184" s="207"/>
      <c r="H184" s="206"/>
      <c r="I184" s="206"/>
      <c r="J184" s="206"/>
      <c r="K184" s="206"/>
      <c r="L184" s="206"/>
      <c r="M184" s="207"/>
      <c r="N184" s="206">
        <f>D27</f>
        <v>0</v>
      </c>
      <c r="O184" s="207"/>
      <c r="P184" s="175" t="e">
        <f t="shared" si="2"/>
        <v>#DIV/0!</v>
      </c>
    </row>
    <row r="185" spans="5:16" ht="13" customHeight="1">
      <c r="E185" s="152">
        <v>184</v>
      </c>
      <c r="F185" s="206">
        <f>D11</f>
        <v>0</v>
      </c>
      <c r="G185" s="207"/>
      <c r="H185" s="206"/>
      <c r="I185" s="206"/>
      <c r="J185" s="206"/>
      <c r="K185" s="206"/>
      <c r="L185" s="206"/>
      <c r="M185" s="207"/>
      <c r="N185" s="206">
        <f>D27</f>
        <v>0</v>
      </c>
      <c r="O185" s="207"/>
      <c r="P185" s="175" t="e">
        <f t="shared" si="2"/>
        <v>#DIV/0!</v>
      </c>
    </row>
    <row r="186" spans="5:16" ht="13" customHeight="1">
      <c r="E186" s="152">
        <v>185</v>
      </c>
      <c r="F186" s="206">
        <f>D11</f>
        <v>0</v>
      </c>
      <c r="G186" s="207"/>
      <c r="H186" s="206"/>
      <c r="I186" s="206"/>
      <c r="J186" s="206"/>
      <c r="K186" s="206">
        <f>T6</f>
        <v>0</v>
      </c>
      <c r="L186" s="206"/>
      <c r="M186" s="206">
        <f>D17</f>
        <v>0</v>
      </c>
      <c r="N186" s="206">
        <f>D27</f>
        <v>0</v>
      </c>
      <c r="O186" s="207"/>
      <c r="P186" s="175" t="e">
        <f t="shared" si="2"/>
        <v>#DIV/0!</v>
      </c>
    </row>
    <row r="187" spans="5:16" ht="13" customHeight="1">
      <c r="E187" s="152">
        <v>186</v>
      </c>
      <c r="F187" s="206">
        <f>D11</f>
        <v>0</v>
      </c>
      <c r="G187" s="207"/>
      <c r="H187" s="206"/>
      <c r="I187" s="206"/>
      <c r="J187" s="206"/>
      <c r="K187" s="206"/>
      <c r="L187" s="206"/>
      <c r="M187" s="207"/>
      <c r="N187" s="206">
        <f>D27</f>
        <v>0</v>
      </c>
      <c r="O187" s="207"/>
      <c r="P187" s="175" t="e">
        <f t="shared" si="2"/>
        <v>#DIV/0!</v>
      </c>
    </row>
    <row r="188" spans="5:16" ht="13" customHeight="1">
      <c r="E188" s="152">
        <v>187</v>
      </c>
      <c r="F188" s="206">
        <f>D11</f>
        <v>0</v>
      </c>
      <c r="G188" s="207"/>
      <c r="H188" s="206"/>
      <c r="I188" s="206"/>
      <c r="J188" s="206"/>
      <c r="K188" s="206"/>
      <c r="L188" s="206"/>
      <c r="M188" s="207"/>
      <c r="N188" s="206">
        <f>D27</f>
        <v>0</v>
      </c>
      <c r="O188" s="207"/>
      <c r="P188" s="175" t="e">
        <f t="shared" si="2"/>
        <v>#DIV/0!</v>
      </c>
    </row>
    <row r="189" spans="5:16" ht="13" customHeight="1">
      <c r="E189" s="152">
        <v>188</v>
      </c>
      <c r="F189" s="206">
        <f>D11</f>
        <v>0</v>
      </c>
      <c r="G189" s="207"/>
      <c r="H189" s="206"/>
      <c r="I189" s="206"/>
      <c r="J189" s="206"/>
      <c r="K189" s="206"/>
      <c r="L189" s="206"/>
      <c r="M189" s="207"/>
      <c r="N189" s="206">
        <f>D27</f>
        <v>0</v>
      </c>
      <c r="O189" s="206" t="e">
        <f>D14</f>
        <v>#DIV/0!</v>
      </c>
      <c r="P189" s="175" t="e">
        <f t="shared" si="2"/>
        <v>#DIV/0!</v>
      </c>
    </row>
    <row r="190" spans="5:16" ht="13" customHeight="1">
      <c r="E190" s="152">
        <v>189</v>
      </c>
      <c r="F190" s="206">
        <f>D11</f>
        <v>0</v>
      </c>
      <c r="G190" s="207"/>
      <c r="H190" s="206"/>
      <c r="I190" s="206"/>
      <c r="J190" s="206"/>
      <c r="K190" s="206"/>
      <c r="L190" s="206"/>
      <c r="M190" s="207"/>
      <c r="N190" s="206">
        <f>D27</f>
        <v>0</v>
      </c>
      <c r="O190" s="207"/>
      <c r="P190" s="175" t="e">
        <f t="shared" si="2"/>
        <v>#DIV/0!</v>
      </c>
    </row>
    <row r="191" spans="5:16" ht="13" customHeight="1">
      <c r="E191" s="152">
        <v>190</v>
      </c>
      <c r="F191" s="206">
        <f>D11+R20</f>
        <v>0</v>
      </c>
      <c r="G191" s="207"/>
      <c r="H191" s="206">
        <f>T3</f>
        <v>0</v>
      </c>
      <c r="I191" s="206">
        <f>T4</f>
        <v>0</v>
      </c>
      <c r="J191" s="206"/>
      <c r="K191" s="206"/>
      <c r="L191" s="206"/>
      <c r="M191" s="207"/>
      <c r="N191" s="206">
        <f>D27</f>
        <v>0</v>
      </c>
      <c r="O191" s="207"/>
      <c r="P191" s="175" t="e">
        <f t="shared" si="2"/>
        <v>#DIV/0!</v>
      </c>
    </row>
    <row r="192" spans="5:16" ht="13" customHeight="1">
      <c r="E192" s="152">
        <v>191</v>
      </c>
      <c r="F192" s="206">
        <f>D11</f>
        <v>0</v>
      </c>
      <c r="G192" s="207"/>
      <c r="H192" s="206"/>
      <c r="I192" s="206"/>
      <c r="J192" s="206"/>
      <c r="K192" s="206"/>
      <c r="L192" s="206"/>
      <c r="M192" s="207"/>
      <c r="N192" s="206">
        <f>D27</f>
        <v>0</v>
      </c>
      <c r="O192" s="207"/>
      <c r="P192" s="175" t="e">
        <f t="shared" si="2"/>
        <v>#DIV/0!</v>
      </c>
    </row>
    <row r="193" spans="5:16" ht="13" customHeight="1">
      <c r="E193" s="152">
        <v>192</v>
      </c>
      <c r="F193" s="206">
        <f>D11</f>
        <v>0</v>
      </c>
      <c r="G193" s="207"/>
      <c r="H193" s="206"/>
      <c r="I193" s="206"/>
      <c r="J193" s="206"/>
      <c r="K193" s="206"/>
      <c r="L193" s="206"/>
      <c r="M193" s="207"/>
      <c r="N193" s="206">
        <f>D27</f>
        <v>0</v>
      </c>
      <c r="O193" s="207"/>
      <c r="P193" s="175" t="e">
        <f t="shared" si="2"/>
        <v>#DIV/0!</v>
      </c>
    </row>
    <row r="194" spans="5:16" ht="13" customHeight="1">
      <c r="E194" s="152">
        <v>193</v>
      </c>
      <c r="F194" s="206">
        <f>D11</f>
        <v>0</v>
      </c>
      <c r="G194" s="207"/>
      <c r="H194" s="206"/>
      <c r="I194" s="206"/>
      <c r="J194" s="206"/>
      <c r="K194" s="206"/>
      <c r="L194" s="206"/>
      <c r="M194" s="207"/>
      <c r="N194" s="206">
        <f>D27</f>
        <v>0</v>
      </c>
      <c r="O194" s="207"/>
      <c r="P194" s="175" t="e">
        <f t="shared" si="2"/>
        <v>#DIV/0!</v>
      </c>
    </row>
    <row r="195" spans="5:16" ht="13" customHeight="1">
      <c r="E195" s="152">
        <v>194</v>
      </c>
      <c r="F195" s="206">
        <f>D11</f>
        <v>0</v>
      </c>
      <c r="G195" s="207"/>
      <c r="H195" s="206"/>
      <c r="I195" s="206"/>
      <c r="J195" s="206"/>
      <c r="K195" s="206"/>
      <c r="L195" s="206"/>
      <c r="M195" s="207"/>
      <c r="N195" s="206">
        <f>D27</f>
        <v>0</v>
      </c>
      <c r="O195" s="207"/>
      <c r="P195" s="175" t="e">
        <f t="shared" si="2"/>
        <v>#DIV/0!</v>
      </c>
    </row>
    <row r="196" spans="5:16" ht="13" customHeight="1">
      <c r="E196" s="152">
        <v>195</v>
      </c>
      <c r="F196" s="206">
        <f>D11</f>
        <v>0</v>
      </c>
      <c r="G196" s="206">
        <f>D6</f>
        <v>0</v>
      </c>
      <c r="H196" s="206"/>
      <c r="I196" s="206"/>
      <c r="J196" s="206">
        <f>T5</f>
        <v>0</v>
      </c>
      <c r="K196" s="206"/>
      <c r="L196" s="206">
        <f>T7</f>
        <v>0</v>
      </c>
      <c r="M196" s="207"/>
      <c r="N196" s="206">
        <f>D27</f>
        <v>0</v>
      </c>
      <c r="O196" s="206" t="e">
        <f>D14</f>
        <v>#DIV/0!</v>
      </c>
      <c r="P196" s="175" t="e">
        <f t="shared" ref="P196:P259" si="3">P195+(F196+G196+H196+I196+J196+K196+L196)-(M196+N196+O196)</f>
        <v>#DIV/0!</v>
      </c>
    </row>
    <row r="197" spans="5:16" ht="13" customHeight="1">
      <c r="E197" s="152">
        <v>196</v>
      </c>
      <c r="F197" s="206">
        <f>D11</f>
        <v>0</v>
      </c>
      <c r="G197" s="207"/>
      <c r="H197" s="206"/>
      <c r="I197" s="206"/>
      <c r="J197" s="206"/>
      <c r="K197" s="206"/>
      <c r="L197" s="206"/>
      <c r="M197" s="207"/>
      <c r="N197" s="206">
        <f>D27</f>
        <v>0</v>
      </c>
      <c r="O197" s="207"/>
      <c r="P197" s="175" t="e">
        <f t="shared" si="3"/>
        <v>#DIV/0!</v>
      </c>
    </row>
    <row r="198" spans="5:16" ht="13" customHeight="1">
      <c r="E198" s="152">
        <v>197</v>
      </c>
      <c r="F198" s="206">
        <f>D11</f>
        <v>0</v>
      </c>
      <c r="G198" s="207"/>
      <c r="H198" s="206"/>
      <c r="I198" s="206"/>
      <c r="J198" s="206"/>
      <c r="K198" s="206"/>
      <c r="L198" s="206"/>
      <c r="M198" s="207"/>
      <c r="N198" s="206">
        <f>D27</f>
        <v>0</v>
      </c>
      <c r="O198" s="207"/>
      <c r="P198" s="175" t="e">
        <f t="shared" si="3"/>
        <v>#DIV/0!</v>
      </c>
    </row>
    <row r="199" spans="5:16" ht="13" customHeight="1">
      <c r="E199" s="152">
        <v>198</v>
      </c>
      <c r="F199" s="206">
        <f>D11</f>
        <v>0</v>
      </c>
      <c r="G199" s="207"/>
      <c r="H199" s="206"/>
      <c r="I199" s="206"/>
      <c r="J199" s="206"/>
      <c r="K199" s="206"/>
      <c r="L199" s="206"/>
      <c r="M199" s="207"/>
      <c r="N199" s="206">
        <f>D27</f>
        <v>0</v>
      </c>
      <c r="O199" s="207"/>
      <c r="P199" s="175" t="e">
        <f t="shared" si="3"/>
        <v>#DIV/0!</v>
      </c>
    </row>
    <row r="200" spans="5:16" ht="13" customHeight="1">
      <c r="E200" s="152">
        <v>199</v>
      </c>
      <c r="F200" s="206">
        <f>D11</f>
        <v>0</v>
      </c>
      <c r="G200" s="207"/>
      <c r="H200" s="206"/>
      <c r="I200" s="206"/>
      <c r="J200" s="206"/>
      <c r="K200" s="206"/>
      <c r="L200" s="206"/>
      <c r="M200" s="207"/>
      <c r="N200" s="206">
        <f>D27</f>
        <v>0</v>
      </c>
      <c r="O200" s="207"/>
      <c r="P200" s="175" t="e">
        <f t="shared" si="3"/>
        <v>#DIV/0!</v>
      </c>
    </row>
    <row r="201" spans="5:16" ht="13" customHeight="1">
      <c r="E201" s="152">
        <v>200</v>
      </c>
      <c r="F201" s="206">
        <f>D11</f>
        <v>0</v>
      </c>
      <c r="G201" s="207"/>
      <c r="H201" s="206"/>
      <c r="I201" s="206"/>
      <c r="J201" s="206"/>
      <c r="K201" s="206">
        <f>T6</f>
        <v>0</v>
      </c>
      <c r="L201" s="206"/>
      <c r="M201" s="207"/>
      <c r="N201" s="206">
        <f>D27</f>
        <v>0</v>
      </c>
      <c r="O201" s="207"/>
      <c r="P201" s="175" t="e">
        <f t="shared" si="3"/>
        <v>#DIV/0!</v>
      </c>
    </row>
    <row r="202" spans="5:16" ht="13" customHeight="1">
      <c r="E202" s="152">
        <v>201</v>
      </c>
      <c r="F202" s="206">
        <f>D11</f>
        <v>0</v>
      </c>
      <c r="G202" s="207"/>
      <c r="H202" s="206"/>
      <c r="I202" s="206"/>
      <c r="J202" s="206"/>
      <c r="K202" s="206"/>
      <c r="L202" s="206"/>
      <c r="M202" s="207"/>
      <c r="N202" s="206">
        <f>D27</f>
        <v>0</v>
      </c>
      <c r="O202" s="207"/>
      <c r="P202" s="175" t="e">
        <f t="shared" si="3"/>
        <v>#DIV/0!</v>
      </c>
    </row>
    <row r="203" spans="5:16" ht="13" customHeight="1">
      <c r="E203" s="152">
        <v>202</v>
      </c>
      <c r="F203" s="206">
        <f>D11</f>
        <v>0</v>
      </c>
      <c r="G203" s="207"/>
      <c r="H203" s="206"/>
      <c r="I203" s="206"/>
      <c r="J203" s="206"/>
      <c r="K203" s="206"/>
      <c r="L203" s="206"/>
      <c r="M203" s="207"/>
      <c r="N203" s="206">
        <f>D27</f>
        <v>0</v>
      </c>
      <c r="O203" s="206" t="e">
        <f>D14</f>
        <v>#DIV/0!</v>
      </c>
      <c r="P203" s="175" t="e">
        <f t="shared" si="3"/>
        <v>#DIV/0!</v>
      </c>
    </row>
    <row r="204" spans="5:16" ht="13" customHeight="1">
      <c r="E204" s="152">
        <v>203</v>
      </c>
      <c r="F204" s="206">
        <f>D11</f>
        <v>0</v>
      </c>
      <c r="G204" s="207"/>
      <c r="H204" s="206"/>
      <c r="I204" s="206"/>
      <c r="J204" s="206"/>
      <c r="K204" s="206"/>
      <c r="L204" s="206"/>
      <c r="M204" s="207"/>
      <c r="N204" s="206">
        <f>D27</f>
        <v>0</v>
      </c>
      <c r="O204" s="207"/>
      <c r="P204" s="175" t="e">
        <f t="shared" si="3"/>
        <v>#DIV/0!</v>
      </c>
    </row>
    <row r="205" spans="5:16" ht="13" customHeight="1">
      <c r="E205" s="152">
        <v>204</v>
      </c>
      <c r="F205" s="206">
        <f>D11</f>
        <v>0</v>
      </c>
      <c r="G205" s="207"/>
      <c r="H205" s="206"/>
      <c r="I205" s="206"/>
      <c r="J205" s="206"/>
      <c r="K205" s="206"/>
      <c r="L205" s="206"/>
      <c r="M205" s="207"/>
      <c r="N205" s="206">
        <f>D27</f>
        <v>0</v>
      </c>
      <c r="O205" s="207"/>
      <c r="P205" s="175" t="e">
        <f t="shared" si="3"/>
        <v>#DIV/0!</v>
      </c>
    </row>
    <row r="206" spans="5:16" ht="13" customHeight="1">
      <c r="E206" s="152">
        <v>205</v>
      </c>
      <c r="F206" s="206">
        <f>D11</f>
        <v>0</v>
      </c>
      <c r="G206" s="207"/>
      <c r="H206" s="206">
        <f>T3</f>
        <v>0</v>
      </c>
      <c r="I206" s="206">
        <f>T4</f>
        <v>0</v>
      </c>
      <c r="J206" s="206"/>
      <c r="K206" s="206"/>
      <c r="L206" s="206"/>
      <c r="M206" s="207"/>
      <c r="N206" s="206">
        <f>D27</f>
        <v>0</v>
      </c>
      <c r="O206" s="207"/>
      <c r="P206" s="175" t="e">
        <f t="shared" si="3"/>
        <v>#DIV/0!</v>
      </c>
    </row>
    <row r="207" spans="5:16" ht="13" customHeight="1">
      <c r="E207" s="152">
        <v>206</v>
      </c>
      <c r="F207" s="206">
        <f>D11</f>
        <v>0</v>
      </c>
      <c r="G207" s="207"/>
      <c r="H207" s="206"/>
      <c r="I207" s="206"/>
      <c r="J207" s="206"/>
      <c r="K207" s="206"/>
      <c r="L207" s="206"/>
      <c r="M207" s="207"/>
      <c r="N207" s="206">
        <f>D27</f>
        <v>0</v>
      </c>
      <c r="O207" s="207"/>
      <c r="P207" s="175" t="e">
        <f t="shared" si="3"/>
        <v>#DIV/0!</v>
      </c>
    </row>
    <row r="208" spans="5:16" ht="13" customHeight="1">
      <c r="E208" s="152">
        <v>207</v>
      </c>
      <c r="F208" s="206">
        <f>D11</f>
        <v>0</v>
      </c>
      <c r="G208" s="207"/>
      <c r="H208" s="206"/>
      <c r="I208" s="206"/>
      <c r="J208" s="206"/>
      <c r="K208" s="206"/>
      <c r="L208" s="206"/>
      <c r="M208" s="207"/>
      <c r="N208" s="206">
        <f>D27</f>
        <v>0</v>
      </c>
      <c r="O208" s="207"/>
      <c r="P208" s="175" t="e">
        <f t="shared" si="3"/>
        <v>#DIV/0!</v>
      </c>
    </row>
    <row r="209" spans="5:16" ht="13" customHeight="1">
      <c r="E209" s="152">
        <v>208</v>
      </c>
      <c r="F209" s="206">
        <f>D11</f>
        <v>0</v>
      </c>
      <c r="G209" s="207"/>
      <c r="H209" s="206"/>
      <c r="I209" s="206"/>
      <c r="J209" s="206"/>
      <c r="K209" s="206"/>
      <c r="L209" s="206"/>
      <c r="M209" s="207"/>
      <c r="N209" s="206">
        <f>D27</f>
        <v>0</v>
      </c>
      <c r="O209" s="207"/>
      <c r="P209" s="175" t="e">
        <f t="shared" si="3"/>
        <v>#DIV/0!</v>
      </c>
    </row>
    <row r="210" spans="5:16" ht="13" customHeight="1">
      <c r="E210" s="152">
        <v>209</v>
      </c>
      <c r="F210" s="206">
        <f>D11</f>
        <v>0</v>
      </c>
      <c r="G210" s="207"/>
      <c r="H210" s="206"/>
      <c r="I210" s="206"/>
      <c r="J210" s="206"/>
      <c r="K210" s="206"/>
      <c r="L210" s="206"/>
      <c r="M210" s="207"/>
      <c r="N210" s="206">
        <f>D27</f>
        <v>0</v>
      </c>
      <c r="O210" s="207"/>
      <c r="P210" s="175" t="e">
        <f t="shared" si="3"/>
        <v>#DIV/0!</v>
      </c>
    </row>
    <row r="211" spans="5:16" ht="13" customHeight="1">
      <c r="E211" s="152">
        <v>210</v>
      </c>
      <c r="F211" s="206">
        <f>D11+R20</f>
        <v>0</v>
      </c>
      <c r="G211" s="206">
        <f>D6</f>
        <v>0</v>
      </c>
      <c r="H211" s="206"/>
      <c r="I211" s="206"/>
      <c r="J211" s="206">
        <f>T5</f>
        <v>0</v>
      </c>
      <c r="K211" s="206"/>
      <c r="L211" s="206">
        <f>T7</f>
        <v>0</v>
      </c>
      <c r="M211" s="207"/>
      <c r="N211" s="206">
        <f>D27</f>
        <v>0</v>
      </c>
      <c r="O211" s="206" t="e">
        <f>D14</f>
        <v>#DIV/0!</v>
      </c>
      <c r="P211" s="175" t="e">
        <f t="shared" si="3"/>
        <v>#DIV/0!</v>
      </c>
    </row>
    <row r="212" spans="5:16" ht="13" customHeight="1">
      <c r="E212" s="152">
        <v>211</v>
      </c>
      <c r="F212" s="206">
        <f>D11</f>
        <v>0</v>
      </c>
      <c r="G212" s="207"/>
      <c r="H212" s="206"/>
      <c r="I212" s="206"/>
      <c r="J212" s="206"/>
      <c r="K212" s="206"/>
      <c r="L212" s="206"/>
      <c r="M212" s="207"/>
      <c r="N212" s="206">
        <f>D27</f>
        <v>0</v>
      </c>
      <c r="O212" s="207"/>
      <c r="P212" s="175" t="e">
        <f t="shared" si="3"/>
        <v>#DIV/0!</v>
      </c>
    </row>
    <row r="213" spans="5:16" ht="13" customHeight="1">
      <c r="E213" s="152">
        <v>212</v>
      </c>
      <c r="F213" s="206">
        <f>D11</f>
        <v>0</v>
      </c>
      <c r="G213" s="207"/>
      <c r="H213" s="206"/>
      <c r="I213" s="206"/>
      <c r="J213" s="206"/>
      <c r="K213" s="206"/>
      <c r="L213" s="206"/>
      <c r="M213" s="207"/>
      <c r="N213" s="206">
        <f>D27</f>
        <v>0</v>
      </c>
      <c r="O213" s="207"/>
      <c r="P213" s="175" t="e">
        <f t="shared" si="3"/>
        <v>#DIV/0!</v>
      </c>
    </row>
    <row r="214" spans="5:16" ht="13" customHeight="1">
      <c r="E214" s="152">
        <v>213</v>
      </c>
      <c r="F214" s="206">
        <f>D11</f>
        <v>0</v>
      </c>
      <c r="G214" s="207"/>
      <c r="H214" s="206"/>
      <c r="I214" s="206"/>
      <c r="J214" s="206"/>
      <c r="K214" s="206"/>
      <c r="L214" s="206"/>
      <c r="M214" s="207"/>
      <c r="N214" s="206">
        <f>D27</f>
        <v>0</v>
      </c>
      <c r="O214" s="207"/>
      <c r="P214" s="175" t="e">
        <f t="shared" si="3"/>
        <v>#DIV/0!</v>
      </c>
    </row>
    <row r="215" spans="5:16" ht="13" customHeight="1">
      <c r="E215" s="152">
        <v>214</v>
      </c>
      <c r="F215" s="206">
        <f>D11</f>
        <v>0</v>
      </c>
      <c r="G215" s="207"/>
      <c r="H215" s="206"/>
      <c r="I215" s="206"/>
      <c r="J215" s="206"/>
      <c r="K215" s="206"/>
      <c r="L215" s="206"/>
      <c r="M215" s="207"/>
      <c r="N215" s="206">
        <f>D27</f>
        <v>0</v>
      </c>
      <c r="O215" s="207"/>
      <c r="P215" s="175" t="e">
        <f t="shared" si="3"/>
        <v>#DIV/0!</v>
      </c>
    </row>
    <row r="216" spans="5:16" ht="13" customHeight="1">
      <c r="E216" s="152">
        <v>215</v>
      </c>
      <c r="F216" s="206">
        <f>D11</f>
        <v>0</v>
      </c>
      <c r="G216" s="207"/>
      <c r="H216" s="206"/>
      <c r="I216" s="206"/>
      <c r="J216" s="206"/>
      <c r="K216" s="206">
        <f>T6</f>
        <v>0</v>
      </c>
      <c r="L216" s="206"/>
      <c r="M216" s="206">
        <f>D17</f>
        <v>0</v>
      </c>
      <c r="N216" s="206">
        <f>D27</f>
        <v>0</v>
      </c>
      <c r="O216" s="207"/>
      <c r="P216" s="175" t="e">
        <f t="shared" si="3"/>
        <v>#DIV/0!</v>
      </c>
    </row>
    <row r="217" spans="5:16" ht="13" customHeight="1">
      <c r="E217" s="152">
        <v>216</v>
      </c>
      <c r="F217" s="206">
        <f>D11</f>
        <v>0</v>
      </c>
      <c r="G217" s="207"/>
      <c r="H217" s="206"/>
      <c r="I217" s="206"/>
      <c r="J217" s="206"/>
      <c r="K217" s="206"/>
      <c r="L217" s="206"/>
      <c r="M217" s="207"/>
      <c r="N217" s="206">
        <f>D27</f>
        <v>0</v>
      </c>
      <c r="O217" s="207"/>
      <c r="P217" s="175" t="e">
        <f t="shared" si="3"/>
        <v>#DIV/0!</v>
      </c>
    </row>
    <row r="218" spans="5:16" ht="13" customHeight="1">
      <c r="E218" s="152">
        <v>217</v>
      </c>
      <c r="F218" s="206">
        <f>D11</f>
        <v>0</v>
      </c>
      <c r="G218" s="207"/>
      <c r="H218" s="206"/>
      <c r="I218" s="206"/>
      <c r="J218" s="206"/>
      <c r="K218" s="206"/>
      <c r="L218" s="206"/>
      <c r="M218" s="207"/>
      <c r="N218" s="206">
        <f>D27</f>
        <v>0</v>
      </c>
      <c r="O218" s="207"/>
      <c r="P218" s="175" t="e">
        <f t="shared" si="3"/>
        <v>#DIV/0!</v>
      </c>
    </row>
    <row r="219" spans="5:16" ht="13" customHeight="1">
      <c r="E219" s="152">
        <v>218</v>
      </c>
      <c r="F219" s="206">
        <f>D11</f>
        <v>0</v>
      </c>
      <c r="G219" s="207"/>
      <c r="H219" s="206"/>
      <c r="I219" s="206"/>
      <c r="J219" s="206"/>
      <c r="K219" s="206"/>
      <c r="L219" s="206"/>
      <c r="M219" s="207"/>
      <c r="N219" s="206">
        <f>D27</f>
        <v>0</v>
      </c>
      <c r="O219" s="206" t="e">
        <f>D14</f>
        <v>#DIV/0!</v>
      </c>
      <c r="P219" s="175" t="e">
        <f t="shared" si="3"/>
        <v>#DIV/0!</v>
      </c>
    </row>
    <row r="220" spans="5:16" ht="13" customHeight="1">
      <c r="E220" s="152">
        <v>219</v>
      </c>
      <c r="F220" s="206">
        <f>D11</f>
        <v>0</v>
      </c>
      <c r="G220" s="207"/>
      <c r="H220" s="206"/>
      <c r="I220" s="206"/>
      <c r="J220" s="206"/>
      <c r="K220" s="206"/>
      <c r="L220" s="206"/>
      <c r="M220" s="207"/>
      <c r="N220" s="206">
        <f>D27</f>
        <v>0</v>
      </c>
      <c r="O220" s="207"/>
      <c r="P220" s="175" t="e">
        <f t="shared" si="3"/>
        <v>#DIV/0!</v>
      </c>
    </row>
    <row r="221" spans="5:16" ht="13" customHeight="1">
      <c r="E221" s="152">
        <v>220</v>
      </c>
      <c r="F221" s="206">
        <f>D11</f>
        <v>0</v>
      </c>
      <c r="G221" s="207"/>
      <c r="H221" s="206">
        <f>T3</f>
        <v>0</v>
      </c>
      <c r="I221" s="206">
        <f>T4</f>
        <v>0</v>
      </c>
      <c r="J221" s="206"/>
      <c r="K221" s="206"/>
      <c r="L221" s="206"/>
      <c r="M221" s="207"/>
      <c r="N221" s="206">
        <f>D27</f>
        <v>0</v>
      </c>
      <c r="O221" s="207"/>
      <c r="P221" s="175" t="e">
        <f t="shared" si="3"/>
        <v>#DIV/0!</v>
      </c>
    </row>
    <row r="222" spans="5:16" ht="13" customHeight="1">
      <c r="E222" s="152">
        <v>221</v>
      </c>
      <c r="F222" s="206">
        <f>D11</f>
        <v>0</v>
      </c>
      <c r="G222" s="207"/>
      <c r="H222" s="206"/>
      <c r="I222" s="206"/>
      <c r="J222" s="206"/>
      <c r="K222" s="206"/>
      <c r="L222" s="206"/>
      <c r="M222" s="207"/>
      <c r="N222" s="206">
        <f>D27</f>
        <v>0</v>
      </c>
      <c r="O222" s="207"/>
      <c r="P222" s="175" t="e">
        <f t="shared" si="3"/>
        <v>#DIV/0!</v>
      </c>
    </row>
    <row r="223" spans="5:16" ht="13" customHeight="1">
      <c r="E223" s="152">
        <v>222</v>
      </c>
      <c r="F223" s="206">
        <f>D11</f>
        <v>0</v>
      </c>
      <c r="G223" s="207"/>
      <c r="H223" s="206"/>
      <c r="I223" s="206"/>
      <c r="J223" s="206"/>
      <c r="K223" s="206"/>
      <c r="L223" s="206"/>
      <c r="M223" s="207"/>
      <c r="N223" s="206">
        <f>D27</f>
        <v>0</v>
      </c>
      <c r="O223" s="207"/>
      <c r="P223" s="175" t="e">
        <f t="shared" si="3"/>
        <v>#DIV/0!</v>
      </c>
    </row>
    <row r="224" spans="5:16" ht="13" customHeight="1">
      <c r="E224" s="152">
        <v>223</v>
      </c>
      <c r="F224" s="206">
        <f>D11</f>
        <v>0</v>
      </c>
      <c r="G224" s="207"/>
      <c r="H224" s="206"/>
      <c r="I224" s="206"/>
      <c r="J224" s="206"/>
      <c r="K224" s="206"/>
      <c r="L224" s="206"/>
      <c r="M224" s="207"/>
      <c r="N224" s="206">
        <f>D27</f>
        <v>0</v>
      </c>
      <c r="O224" s="207"/>
      <c r="P224" s="175" t="e">
        <f t="shared" si="3"/>
        <v>#DIV/0!</v>
      </c>
    </row>
    <row r="225" spans="5:16" ht="13" customHeight="1">
      <c r="E225" s="152">
        <v>224</v>
      </c>
      <c r="F225" s="206">
        <f>D11</f>
        <v>0</v>
      </c>
      <c r="G225" s="207"/>
      <c r="H225" s="206"/>
      <c r="I225" s="206"/>
      <c r="J225" s="206"/>
      <c r="K225" s="206"/>
      <c r="L225" s="206"/>
      <c r="M225" s="207"/>
      <c r="N225" s="206">
        <f>D27</f>
        <v>0</v>
      </c>
      <c r="O225" s="207"/>
      <c r="P225" s="175" t="e">
        <f t="shared" si="3"/>
        <v>#DIV/0!</v>
      </c>
    </row>
    <row r="226" spans="5:16" ht="13" customHeight="1">
      <c r="E226" s="152">
        <v>225</v>
      </c>
      <c r="F226" s="206">
        <f>D11</f>
        <v>0</v>
      </c>
      <c r="G226" s="206">
        <f>D6</f>
        <v>0</v>
      </c>
      <c r="H226" s="206"/>
      <c r="I226" s="206"/>
      <c r="J226" s="206">
        <f>T5</f>
        <v>0</v>
      </c>
      <c r="K226" s="206"/>
      <c r="L226" s="206">
        <f>T7</f>
        <v>0</v>
      </c>
      <c r="M226" s="207"/>
      <c r="N226" s="206">
        <f>D27</f>
        <v>0</v>
      </c>
      <c r="O226" s="206" t="e">
        <f>D14</f>
        <v>#DIV/0!</v>
      </c>
      <c r="P226" s="175" t="e">
        <f t="shared" si="3"/>
        <v>#DIV/0!</v>
      </c>
    </row>
    <row r="227" spans="5:16" ht="13" customHeight="1">
      <c r="E227" s="152">
        <v>226</v>
      </c>
      <c r="F227" s="206">
        <f>D11</f>
        <v>0</v>
      </c>
      <c r="G227" s="207"/>
      <c r="H227" s="206"/>
      <c r="I227" s="206"/>
      <c r="J227" s="206"/>
      <c r="K227" s="206"/>
      <c r="L227" s="206"/>
      <c r="M227" s="207"/>
      <c r="N227" s="206">
        <f>D27</f>
        <v>0</v>
      </c>
      <c r="O227" s="207"/>
      <c r="P227" s="175" t="e">
        <f t="shared" si="3"/>
        <v>#DIV/0!</v>
      </c>
    </row>
    <row r="228" spans="5:16" ht="13" customHeight="1">
      <c r="E228" s="152">
        <v>227</v>
      </c>
      <c r="F228" s="206">
        <f>D11</f>
        <v>0</v>
      </c>
      <c r="G228" s="207"/>
      <c r="H228" s="206"/>
      <c r="I228" s="206"/>
      <c r="J228" s="206"/>
      <c r="K228" s="206"/>
      <c r="L228" s="206"/>
      <c r="M228" s="207"/>
      <c r="N228" s="206">
        <f>D27</f>
        <v>0</v>
      </c>
      <c r="O228" s="207"/>
      <c r="P228" s="175" t="e">
        <f t="shared" si="3"/>
        <v>#DIV/0!</v>
      </c>
    </row>
    <row r="229" spans="5:16" ht="13" customHeight="1">
      <c r="E229" s="152">
        <v>228</v>
      </c>
      <c r="F229" s="206">
        <f>D11</f>
        <v>0</v>
      </c>
      <c r="G229" s="207"/>
      <c r="H229" s="206"/>
      <c r="I229" s="206"/>
      <c r="J229" s="206"/>
      <c r="K229" s="206"/>
      <c r="L229" s="206"/>
      <c r="M229" s="207"/>
      <c r="N229" s="206">
        <f>D27</f>
        <v>0</v>
      </c>
      <c r="O229" s="207"/>
      <c r="P229" s="175" t="e">
        <f t="shared" si="3"/>
        <v>#DIV/0!</v>
      </c>
    </row>
    <row r="230" spans="5:16" ht="13" customHeight="1">
      <c r="E230" s="152">
        <v>229</v>
      </c>
      <c r="F230" s="206">
        <f>D11</f>
        <v>0</v>
      </c>
      <c r="G230" s="207"/>
      <c r="H230" s="206"/>
      <c r="I230" s="206"/>
      <c r="J230" s="206"/>
      <c r="K230" s="206"/>
      <c r="L230" s="206"/>
      <c r="M230" s="207"/>
      <c r="N230" s="206">
        <f>D27</f>
        <v>0</v>
      </c>
      <c r="O230" s="207"/>
      <c r="P230" s="175" t="e">
        <f t="shared" si="3"/>
        <v>#DIV/0!</v>
      </c>
    </row>
    <row r="231" spans="5:16" ht="13" customHeight="1">
      <c r="E231" s="152">
        <v>230</v>
      </c>
      <c r="F231" s="206">
        <f>D11</f>
        <v>0</v>
      </c>
      <c r="G231" s="207"/>
      <c r="H231" s="206"/>
      <c r="I231" s="206"/>
      <c r="J231" s="206"/>
      <c r="K231" s="206">
        <f>T6</f>
        <v>0</v>
      </c>
      <c r="L231" s="206"/>
      <c r="M231" s="207"/>
      <c r="N231" s="206">
        <f>D27</f>
        <v>0</v>
      </c>
      <c r="O231" s="207"/>
      <c r="P231" s="175" t="e">
        <f t="shared" si="3"/>
        <v>#DIV/0!</v>
      </c>
    </row>
    <row r="232" spans="5:16" ht="13" customHeight="1">
      <c r="E232" s="152">
        <v>231</v>
      </c>
      <c r="F232" s="206">
        <f>D11</f>
        <v>0</v>
      </c>
      <c r="G232" s="207"/>
      <c r="H232" s="206"/>
      <c r="I232" s="206"/>
      <c r="J232" s="206"/>
      <c r="K232" s="206"/>
      <c r="L232" s="206"/>
      <c r="M232" s="207"/>
      <c r="N232" s="206">
        <f>D27</f>
        <v>0</v>
      </c>
      <c r="O232" s="207"/>
      <c r="P232" s="175" t="e">
        <f t="shared" si="3"/>
        <v>#DIV/0!</v>
      </c>
    </row>
    <row r="233" spans="5:16" ht="13" customHeight="1">
      <c r="E233" s="152">
        <v>232</v>
      </c>
      <c r="F233" s="206">
        <f>D11</f>
        <v>0</v>
      </c>
      <c r="G233" s="207"/>
      <c r="H233" s="206"/>
      <c r="I233" s="206"/>
      <c r="J233" s="206"/>
      <c r="K233" s="206"/>
      <c r="L233" s="206"/>
      <c r="M233" s="207"/>
      <c r="N233" s="206">
        <f>D27</f>
        <v>0</v>
      </c>
      <c r="O233" s="206" t="e">
        <f>D14</f>
        <v>#DIV/0!</v>
      </c>
      <c r="P233" s="175" t="e">
        <f t="shared" si="3"/>
        <v>#DIV/0!</v>
      </c>
    </row>
    <row r="234" spans="5:16" ht="13" customHeight="1">
      <c r="E234" s="152">
        <v>233</v>
      </c>
      <c r="F234" s="206">
        <f>D11</f>
        <v>0</v>
      </c>
      <c r="G234" s="207"/>
      <c r="H234" s="206"/>
      <c r="I234" s="206"/>
      <c r="J234" s="206"/>
      <c r="K234" s="206"/>
      <c r="L234" s="206"/>
      <c r="M234" s="207"/>
      <c r="N234" s="206">
        <f>D27</f>
        <v>0</v>
      </c>
      <c r="O234" s="207"/>
      <c r="P234" s="175" t="e">
        <f t="shared" si="3"/>
        <v>#DIV/0!</v>
      </c>
    </row>
    <row r="235" spans="5:16" ht="13" customHeight="1">
      <c r="E235" s="152">
        <v>234</v>
      </c>
      <c r="F235" s="206">
        <f>D11</f>
        <v>0</v>
      </c>
      <c r="G235" s="207"/>
      <c r="H235" s="206"/>
      <c r="I235" s="206"/>
      <c r="J235" s="206"/>
      <c r="K235" s="206"/>
      <c r="L235" s="206"/>
      <c r="M235" s="207"/>
      <c r="N235" s="206">
        <f>D27</f>
        <v>0</v>
      </c>
      <c r="O235" s="207"/>
      <c r="P235" s="175" t="e">
        <f t="shared" si="3"/>
        <v>#DIV/0!</v>
      </c>
    </row>
    <row r="236" spans="5:16" ht="13" customHeight="1">
      <c r="E236" s="152">
        <v>235</v>
      </c>
      <c r="F236" s="206">
        <f>D11</f>
        <v>0</v>
      </c>
      <c r="G236" s="207"/>
      <c r="H236" s="206">
        <f>T3</f>
        <v>0</v>
      </c>
      <c r="I236" s="206">
        <f>T4</f>
        <v>0</v>
      </c>
      <c r="J236" s="206"/>
      <c r="K236" s="206"/>
      <c r="L236" s="206"/>
      <c r="M236" s="207"/>
      <c r="N236" s="206">
        <f>D27</f>
        <v>0</v>
      </c>
      <c r="O236" s="207"/>
      <c r="P236" s="175" t="e">
        <f t="shared" si="3"/>
        <v>#DIV/0!</v>
      </c>
    </row>
    <row r="237" spans="5:16" ht="13" customHeight="1">
      <c r="E237" s="152">
        <v>236</v>
      </c>
      <c r="F237" s="206">
        <f>D11</f>
        <v>0</v>
      </c>
      <c r="G237" s="207"/>
      <c r="H237" s="206"/>
      <c r="I237" s="206"/>
      <c r="J237" s="206"/>
      <c r="K237" s="206"/>
      <c r="L237" s="206"/>
      <c r="M237" s="207"/>
      <c r="N237" s="206">
        <f>D27</f>
        <v>0</v>
      </c>
      <c r="O237" s="207"/>
      <c r="P237" s="175" t="e">
        <f t="shared" si="3"/>
        <v>#DIV/0!</v>
      </c>
    </row>
    <row r="238" spans="5:16" ht="13" customHeight="1">
      <c r="E238" s="152">
        <v>237</v>
      </c>
      <c r="F238" s="206">
        <f>D11</f>
        <v>0</v>
      </c>
      <c r="G238" s="207"/>
      <c r="H238" s="206"/>
      <c r="I238" s="206"/>
      <c r="J238" s="206"/>
      <c r="K238" s="206"/>
      <c r="L238" s="206"/>
      <c r="M238" s="207"/>
      <c r="N238" s="206">
        <f>D27</f>
        <v>0</v>
      </c>
      <c r="O238" s="207"/>
      <c r="P238" s="175" t="e">
        <f t="shared" si="3"/>
        <v>#DIV/0!</v>
      </c>
    </row>
    <row r="239" spans="5:16" ht="13" customHeight="1">
      <c r="E239" s="152">
        <v>238</v>
      </c>
      <c r="F239" s="206">
        <f>D11</f>
        <v>0</v>
      </c>
      <c r="G239" s="207"/>
      <c r="H239" s="206"/>
      <c r="I239" s="206"/>
      <c r="J239" s="206"/>
      <c r="K239" s="206"/>
      <c r="L239" s="206"/>
      <c r="M239" s="207"/>
      <c r="N239" s="206">
        <f>D27</f>
        <v>0</v>
      </c>
      <c r="O239" s="207"/>
      <c r="P239" s="175" t="e">
        <f t="shared" si="3"/>
        <v>#DIV/0!</v>
      </c>
    </row>
    <row r="240" spans="5:16" ht="13" customHeight="1">
      <c r="E240" s="152">
        <v>239</v>
      </c>
      <c r="F240" s="206">
        <f>D11</f>
        <v>0</v>
      </c>
      <c r="G240" s="207"/>
      <c r="H240" s="206"/>
      <c r="I240" s="206"/>
      <c r="J240" s="206"/>
      <c r="K240" s="206"/>
      <c r="L240" s="206"/>
      <c r="M240" s="207"/>
      <c r="N240" s="206">
        <f>D27</f>
        <v>0</v>
      </c>
      <c r="O240" s="207"/>
      <c r="P240" s="175" t="e">
        <f t="shared" si="3"/>
        <v>#DIV/0!</v>
      </c>
    </row>
    <row r="241" spans="5:16" ht="13" customHeight="1">
      <c r="E241" s="152">
        <v>240</v>
      </c>
      <c r="F241" s="206">
        <f>D11+R20</f>
        <v>0</v>
      </c>
      <c r="G241" s="206">
        <f>D6</f>
        <v>0</v>
      </c>
      <c r="H241" s="206"/>
      <c r="I241" s="206"/>
      <c r="J241" s="206">
        <f>T5</f>
        <v>0</v>
      </c>
      <c r="K241" s="206"/>
      <c r="L241" s="206">
        <f>T7</f>
        <v>0</v>
      </c>
      <c r="M241" s="207"/>
      <c r="N241" s="206">
        <f>D27</f>
        <v>0</v>
      </c>
      <c r="O241" s="206" t="e">
        <f>D14</f>
        <v>#DIV/0!</v>
      </c>
      <c r="P241" s="175" t="e">
        <f t="shared" si="3"/>
        <v>#DIV/0!</v>
      </c>
    </row>
    <row r="242" spans="5:16" ht="13" customHeight="1">
      <c r="E242" s="152">
        <v>241</v>
      </c>
      <c r="F242" s="206">
        <f>D11</f>
        <v>0</v>
      </c>
      <c r="G242" s="207"/>
      <c r="H242" s="206"/>
      <c r="I242" s="206"/>
      <c r="J242" s="206"/>
      <c r="K242" s="206"/>
      <c r="L242" s="206"/>
      <c r="M242" s="207"/>
      <c r="N242" s="206">
        <f>D27</f>
        <v>0</v>
      </c>
      <c r="O242" s="207"/>
      <c r="P242" s="175" t="e">
        <f t="shared" si="3"/>
        <v>#DIV/0!</v>
      </c>
    </row>
    <row r="243" spans="5:16" ht="13" customHeight="1">
      <c r="E243" s="152">
        <v>242</v>
      </c>
      <c r="F243" s="206">
        <f>D11</f>
        <v>0</v>
      </c>
      <c r="G243" s="207"/>
      <c r="H243" s="206"/>
      <c r="I243" s="206"/>
      <c r="J243" s="206"/>
      <c r="K243" s="206"/>
      <c r="L243" s="206"/>
      <c r="M243" s="207"/>
      <c r="N243" s="206">
        <f>D27</f>
        <v>0</v>
      </c>
      <c r="O243" s="207"/>
      <c r="P243" s="175" t="e">
        <f t="shared" si="3"/>
        <v>#DIV/0!</v>
      </c>
    </row>
    <row r="244" spans="5:16" ht="13" customHeight="1">
      <c r="E244" s="152">
        <v>243</v>
      </c>
      <c r="F244" s="206">
        <f>D11</f>
        <v>0</v>
      </c>
      <c r="G244" s="207"/>
      <c r="H244" s="206"/>
      <c r="I244" s="206"/>
      <c r="J244" s="206"/>
      <c r="K244" s="206"/>
      <c r="L244" s="206"/>
      <c r="M244" s="207"/>
      <c r="N244" s="206">
        <f>D27</f>
        <v>0</v>
      </c>
      <c r="O244" s="207"/>
      <c r="P244" s="175" t="e">
        <f t="shared" si="3"/>
        <v>#DIV/0!</v>
      </c>
    </row>
    <row r="245" spans="5:16" ht="13" customHeight="1">
      <c r="E245" s="152">
        <v>244</v>
      </c>
      <c r="F245" s="206">
        <f>D11</f>
        <v>0</v>
      </c>
      <c r="G245" s="207"/>
      <c r="H245" s="206"/>
      <c r="I245" s="206"/>
      <c r="J245" s="206"/>
      <c r="K245" s="206"/>
      <c r="L245" s="206"/>
      <c r="M245" s="207"/>
      <c r="N245" s="206">
        <f>D27</f>
        <v>0</v>
      </c>
      <c r="O245" s="207"/>
      <c r="P245" s="175" t="e">
        <f t="shared" si="3"/>
        <v>#DIV/0!</v>
      </c>
    </row>
    <row r="246" spans="5:16" ht="13" customHeight="1">
      <c r="E246" s="152">
        <v>245</v>
      </c>
      <c r="F246" s="206">
        <f>D11</f>
        <v>0</v>
      </c>
      <c r="G246" s="207"/>
      <c r="H246" s="206"/>
      <c r="I246" s="206"/>
      <c r="J246" s="206"/>
      <c r="K246" s="206">
        <f>T6</f>
        <v>0</v>
      </c>
      <c r="L246" s="206"/>
      <c r="M246" s="206">
        <f>D17</f>
        <v>0</v>
      </c>
      <c r="N246" s="206">
        <f>D27</f>
        <v>0</v>
      </c>
      <c r="O246" s="207"/>
      <c r="P246" s="175" t="e">
        <f t="shared" si="3"/>
        <v>#DIV/0!</v>
      </c>
    </row>
    <row r="247" spans="5:16" ht="13" customHeight="1">
      <c r="E247" s="152">
        <v>246</v>
      </c>
      <c r="F247" s="206">
        <f>D11</f>
        <v>0</v>
      </c>
      <c r="G247" s="207"/>
      <c r="H247" s="206"/>
      <c r="I247" s="206"/>
      <c r="J247" s="206"/>
      <c r="K247" s="206"/>
      <c r="L247" s="206"/>
      <c r="M247" s="207"/>
      <c r="N247" s="206">
        <f>D27</f>
        <v>0</v>
      </c>
      <c r="O247" s="207"/>
      <c r="P247" s="175" t="e">
        <f t="shared" si="3"/>
        <v>#DIV/0!</v>
      </c>
    </row>
    <row r="248" spans="5:16" ht="13" customHeight="1">
      <c r="E248" s="152">
        <v>247</v>
      </c>
      <c r="F248" s="206">
        <f>D11</f>
        <v>0</v>
      </c>
      <c r="G248" s="207"/>
      <c r="H248" s="206"/>
      <c r="I248" s="206"/>
      <c r="J248" s="206"/>
      <c r="K248" s="206"/>
      <c r="L248" s="206"/>
      <c r="M248" s="207"/>
      <c r="N248" s="206">
        <f>D27</f>
        <v>0</v>
      </c>
      <c r="O248" s="207"/>
      <c r="P248" s="175" t="e">
        <f t="shared" si="3"/>
        <v>#DIV/0!</v>
      </c>
    </row>
    <row r="249" spans="5:16" ht="13" customHeight="1">
      <c r="E249" s="152">
        <v>248</v>
      </c>
      <c r="F249" s="206">
        <f>D11</f>
        <v>0</v>
      </c>
      <c r="G249" s="207"/>
      <c r="H249" s="206"/>
      <c r="I249" s="206"/>
      <c r="J249" s="206"/>
      <c r="K249" s="206"/>
      <c r="L249" s="206"/>
      <c r="M249" s="207"/>
      <c r="N249" s="206">
        <f>D27</f>
        <v>0</v>
      </c>
      <c r="O249" s="206" t="e">
        <f>D14</f>
        <v>#DIV/0!</v>
      </c>
      <c r="P249" s="175" t="e">
        <f t="shared" si="3"/>
        <v>#DIV/0!</v>
      </c>
    </row>
    <row r="250" spans="5:16" ht="13" customHeight="1">
      <c r="E250" s="152">
        <v>249</v>
      </c>
      <c r="F250" s="206">
        <f>D11</f>
        <v>0</v>
      </c>
      <c r="G250" s="207"/>
      <c r="H250" s="206"/>
      <c r="I250" s="206"/>
      <c r="J250" s="206"/>
      <c r="K250" s="206"/>
      <c r="L250" s="206"/>
      <c r="M250" s="207"/>
      <c r="N250" s="206">
        <f>D27</f>
        <v>0</v>
      </c>
      <c r="O250" s="207"/>
      <c r="P250" s="175" t="e">
        <f t="shared" si="3"/>
        <v>#DIV/0!</v>
      </c>
    </row>
    <row r="251" spans="5:16" ht="13" customHeight="1">
      <c r="E251" s="152">
        <v>250</v>
      </c>
      <c r="F251" s="206">
        <f>D11</f>
        <v>0</v>
      </c>
      <c r="G251" s="207"/>
      <c r="H251" s="206">
        <f>T3</f>
        <v>0</v>
      </c>
      <c r="I251" s="206">
        <f>T4</f>
        <v>0</v>
      </c>
      <c r="J251" s="206"/>
      <c r="K251" s="206"/>
      <c r="L251" s="206"/>
      <c r="M251" s="207"/>
      <c r="N251" s="206">
        <f>D27</f>
        <v>0</v>
      </c>
      <c r="O251" s="207"/>
      <c r="P251" s="175" t="e">
        <f t="shared" si="3"/>
        <v>#DIV/0!</v>
      </c>
    </row>
    <row r="252" spans="5:16" ht="13" customHeight="1">
      <c r="E252" s="152">
        <v>251</v>
      </c>
      <c r="F252" s="206">
        <f>D11</f>
        <v>0</v>
      </c>
      <c r="G252" s="207"/>
      <c r="H252" s="206"/>
      <c r="I252" s="206"/>
      <c r="J252" s="206"/>
      <c r="K252" s="206"/>
      <c r="L252" s="206"/>
      <c r="M252" s="207"/>
      <c r="N252" s="206">
        <f>D27</f>
        <v>0</v>
      </c>
      <c r="O252" s="207"/>
      <c r="P252" s="175" t="e">
        <f t="shared" si="3"/>
        <v>#DIV/0!</v>
      </c>
    </row>
    <row r="253" spans="5:16" ht="13" customHeight="1">
      <c r="E253" s="152">
        <v>252</v>
      </c>
      <c r="F253" s="206">
        <f>D11</f>
        <v>0</v>
      </c>
      <c r="G253" s="207"/>
      <c r="H253" s="206"/>
      <c r="I253" s="206"/>
      <c r="J253" s="206"/>
      <c r="K253" s="206"/>
      <c r="L253" s="206"/>
      <c r="M253" s="207"/>
      <c r="N253" s="206">
        <f>D27</f>
        <v>0</v>
      </c>
      <c r="O253" s="207"/>
      <c r="P253" s="175" t="e">
        <f t="shared" si="3"/>
        <v>#DIV/0!</v>
      </c>
    </row>
    <row r="254" spans="5:16" ht="13" customHeight="1">
      <c r="E254" s="152">
        <v>253</v>
      </c>
      <c r="F254" s="206">
        <f>D11</f>
        <v>0</v>
      </c>
      <c r="G254" s="207"/>
      <c r="H254" s="206"/>
      <c r="I254" s="206"/>
      <c r="J254" s="206"/>
      <c r="K254" s="206"/>
      <c r="L254" s="206"/>
      <c r="M254" s="207"/>
      <c r="N254" s="206">
        <f>D27</f>
        <v>0</v>
      </c>
      <c r="O254" s="207"/>
      <c r="P254" s="175" t="e">
        <f t="shared" si="3"/>
        <v>#DIV/0!</v>
      </c>
    </row>
    <row r="255" spans="5:16" ht="13" customHeight="1">
      <c r="E255" s="152">
        <v>254</v>
      </c>
      <c r="F255" s="206">
        <f>D11</f>
        <v>0</v>
      </c>
      <c r="G255" s="207"/>
      <c r="H255" s="206"/>
      <c r="I255" s="206"/>
      <c r="J255" s="206"/>
      <c r="K255" s="206"/>
      <c r="L255" s="206"/>
      <c r="M255" s="207"/>
      <c r="N255" s="206">
        <f>D27</f>
        <v>0</v>
      </c>
      <c r="O255" s="207"/>
      <c r="P255" s="175" t="e">
        <f t="shared" si="3"/>
        <v>#DIV/0!</v>
      </c>
    </row>
    <row r="256" spans="5:16" ht="13" customHeight="1">
      <c r="E256" s="152">
        <v>255</v>
      </c>
      <c r="F256" s="206">
        <f>D11</f>
        <v>0</v>
      </c>
      <c r="G256" s="206">
        <f>D6</f>
        <v>0</v>
      </c>
      <c r="H256" s="206"/>
      <c r="I256" s="206"/>
      <c r="J256" s="206">
        <f>T5</f>
        <v>0</v>
      </c>
      <c r="K256" s="206"/>
      <c r="L256" s="206">
        <f>T7</f>
        <v>0</v>
      </c>
      <c r="M256" s="207"/>
      <c r="N256" s="206">
        <f>D27</f>
        <v>0</v>
      </c>
      <c r="O256" s="206" t="e">
        <f>D14</f>
        <v>#DIV/0!</v>
      </c>
      <c r="P256" s="175" t="e">
        <f t="shared" si="3"/>
        <v>#DIV/0!</v>
      </c>
    </row>
    <row r="257" spans="5:16" ht="13" customHeight="1">
      <c r="E257" s="152">
        <v>256</v>
      </c>
      <c r="F257" s="206">
        <f>D11</f>
        <v>0</v>
      </c>
      <c r="G257" s="207"/>
      <c r="H257" s="206"/>
      <c r="I257" s="206"/>
      <c r="J257" s="206"/>
      <c r="K257" s="206"/>
      <c r="L257" s="206"/>
      <c r="M257" s="207"/>
      <c r="N257" s="206">
        <f>D27</f>
        <v>0</v>
      </c>
      <c r="O257" s="207"/>
      <c r="P257" s="175" t="e">
        <f t="shared" si="3"/>
        <v>#DIV/0!</v>
      </c>
    </row>
    <row r="258" spans="5:16" ht="13" customHeight="1">
      <c r="E258" s="152">
        <v>257</v>
      </c>
      <c r="F258" s="206">
        <f>D11</f>
        <v>0</v>
      </c>
      <c r="G258" s="207"/>
      <c r="H258" s="206"/>
      <c r="I258" s="206"/>
      <c r="J258" s="206"/>
      <c r="K258" s="206"/>
      <c r="L258" s="206"/>
      <c r="M258" s="207"/>
      <c r="N258" s="206">
        <f>D27</f>
        <v>0</v>
      </c>
      <c r="O258" s="207"/>
      <c r="P258" s="175" t="e">
        <f t="shared" si="3"/>
        <v>#DIV/0!</v>
      </c>
    </row>
    <row r="259" spans="5:16" ht="13" customHeight="1">
      <c r="E259" s="152">
        <v>258</v>
      </c>
      <c r="F259" s="206">
        <f>D11</f>
        <v>0</v>
      </c>
      <c r="G259" s="207"/>
      <c r="H259" s="206"/>
      <c r="I259" s="206"/>
      <c r="J259" s="206"/>
      <c r="K259" s="206"/>
      <c r="L259" s="206"/>
      <c r="M259" s="207"/>
      <c r="N259" s="206">
        <f>D27</f>
        <v>0</v>
      </c>
      <c r="O259" s="207"/>
      <c r="P259" s="175" t="e">
        <f t="shared" si="3"/>
        <v>#DIV/0!</v>
      </c>
    </row>
    <row r="260" spans="5:16" ht="13" customHeight="1">
      <c r="E260" s="152">
        <v>259</v>
      </c>
      <c r="F260" s="206">
        <f>D11</f>
        <v>0</v>
      </c>
      <c r="G260" s="207"/>
      <c r="H260" s="206"/>
      <c r="I260" s="206"/>
      <c r="J260" s="206"/>
      <c r="K260" s="206"/>
      <c r="L260" s="206"/>
      <c r="M260" s="207"/>
      <c r="N260" s="206">
        <f>D27</f>
        <v>0</v>
      </c>
      <c r="O260" s="207"/>
      <c r="P260" s="175" t="e">
        <f t="shared" ref="P260:P323" si="4">P259+(F260+G260+H260+I260+J260+K260+L260)-(M260+N260+O260)</f>
        <v>#DIV/0!</v>
      </c>
    </row>
    <row r="261" spans="5:16" ht="13" customHeight="1">
      <c r="E261" s="152">
        <v>260</v>
      </c>
      <c r="F261" s="206">
        <f>D11</f>
        <v>0</v>
      </c>
      <c r="G261" s="207"/>
      <c r="H261" s="206"/>
      <c r="I261" s="206"/>
      <c r="J261" s="206"/>
      <c r="K261" s="206">
        <f>T6</f>
        <v>0</v>
      </c>
      <c r="L261" s="206"/>
      <c r="M261" s="207"/>
      <c r="N261" s="206">
        <f>D27</f>
        <v>0</v>
      </c>
      <c r="O261" s="207"/>
      <c r="P261" s="175" t="e">
        <f t="shared" si="4"/>
        <v>#DIV/0!</v>
      </c>
    </row>
    <row r="262" spans="5:16" ht="13" customHeight="1">
      <c r="E262" s="152">
        <v>261</v>
      </c>
      <c r="F262" s="206">
        <f>D11</f>
        <v>0</v>
      </c>
      <c r="G262" s="207"/>
      <c r="H262" s="206"/>
      <c r="I262" s="206"/>
      <c r="J262" s="206"/>
      <c r="K262" s="206"/>
      <c r="L262" s="206"/>
      <c r="M262" s="207"/>
      <c r="N262" s="206">
        <f>D27</f>
        <v>0</v>
      </c>
      <c r="O262" s="207"/>
      <c r="P262" s="175" t="e">
        <f t="shared" si="4"/>
        <v>#DIV/0!</v>
      </c>
    </row>
    <row r="263" spans="5:16" ht="13" customHeight="1">
      <c r="E263" s="152">
        <v>262</v>
      </c>
      <c r="F263" s="206">
        <f>D11</f>
        <v>0</v>
      </c>
      <c r="G263" s="207"/>
      <c r="H263" s="206"/>
      <c r="I263" s="206"/>
      <c r="J263" s="206"/>
      <c r="K263" s="206"/>
      <c r="L263" s="206"/>
      <c r="M263" s="207"/>
      <c r="N263" s="206">
        <f>D27</f>
        <v>0</v>
      </c>
      <c r="O263" s="206" t="e">
        <f>D14</f>
        <v>#DIV/0!</v>
      </c>
      <c r="P263" s="175" t="e">
        <f t="shared" si="4"/>
        <v>#DIV/0!</v>
      </c>
    </row>
    <row r="264" spans="5:16" ht="13" customHeight="1">
      <c r="E264" s="152">
        <v>263</v>
      </c>
      <c r="F264" s="206">
        <f>D11</f>
        <v>0</v>
      </c>
      <c r="G264" s="207"/>
      <c r="H264" s="206"/>
      <c r="I264" s="206"/>
      <c r="J264" s="206"/>
      <c r="K264" s="206"/>
      <c r="L264" s="206"/>
      <c r="M264" s="207"/>
      <c r="N264" s="206">
        <f>D27</f>
        <v>0</v>
      </c>
      <c r="O264" s="207"/>
      <c r="P264" s="175" t="e">
        <f t="shared" si="4"/>
        <v>#DIV/0!</v>
      </c>
    </row>
    <row r="265" spans="5:16" ht="13" customHeight="1">
      <c r="E265" s="152">
        <v>264</v>
      </c>
      <c r="F265" s="206">
        <f>D11</f>
        <v>0</v>
      </c>
      <c r="G265" s="207"/>
      <c r="H265" s="206"/>
      <c r="I265" s="206"/>
      <c r="J265" s="206"/>
      <c r="K265" s="206"/>
      <c r="L265" s="206"/>
      <c r="M265" s="207"/>
      <c r="N265" s="206">
        <f>D27</f>
        <v>0</v>
      </c>
      <c r="O265" s="207"/>
      <c r="P265" s="175" t="e">
        <f t="shared" si="4"/>
        <v>#DIV/0!</v>
      </c>
    </row>
    <row r="266" spans="5:16" ht="13" customHeight="1">
      <c r="E266" s="152">
        <v>265</v>
      </c>
      <c r="F266" s="206">
        <f>D11</f>
        <v>0</v>
      </c>
      <c r="G266" s="207"/>
      <c r="H266" s="206">
        <f>T3</f>
        <v>0</v>
      </c>
      <c r="I266" s="206">
        <f>T4</f>
        <v>0</v>
      </c>
      <c r="J266" s="206"/>
      <c r="K266" s="206"/>
      <c r="L266" s="206"/>
      <c r="M266" s="207"/>
      <c r="N266" s="206">
        <f>D27</f>
        <v>0</v>
      </c>
      <c r="O266" s="207"/>
      <c r="P266" s="175" t="e">
        <f t="shared" si="4"/>
        <v>#DIV/0!</v>
      </c>
    </row>
    <row r="267" spans="5:16" ht="13" customHeight="1">
      <c r="E267" s="152">
        <v>266</v>
      </c>
      <c r="F267" s="206">
        <f>D11</f>
        <v>0</v>
      </c>
      <c r="G267" s="207"/>
      <c r="H267" s="206"/>
      <c r="I267" s="206"/>
      <c r="J267" s="206"/>
      <c r="K267" s="206"/>
      <c r="L267" s="206"/>
      <c r="M267" s="207"/>
      <c r="N267" s="206">
        <f>D27</f>
        <v>0</v>
      </c>
      <c r="O267" s="207"/>
      <c r="P267" s="175" t="e">
        <f t="shared" si="4"/>
        <v>#DIV/0!</v>
      </c>
    </row>
    <row r="268" spans="5:16" ht="13" customHeight="1">
      <c r="E268" s="152">
        <v>267</v>
      </c>
      <c r="F268" s="206">
        <f>D11</f>
        <v>0</v>
      </c>
      <c r="G268" s="207"/>
      <c r="H268" s="206"/>
      <c r="I268" s="206"/>
      <c r="J268" s="206"/>
      <c r="K268" s="206"/>
      <c r="L268" s="206"/>
      <c r="M268" s="207"/>
      <c r="N268" s="206">
        <f>D27</f>
        <v>0</v>
      </c>
      <c r="O268" s="207"/>
      <c r="P268" s="175" t="e">
        <f t="shared" si="4"/>
        <v>#DIV/0!</v>
      </c>
    </row>
    <row r="269" spans="5:16" ht="13" customHeight="1">
      <c r="E269" s="152">
        <v>268</v>
      </c>
      <c r="F269" s="206">
        <f>D11</f>
        <v>0</v>
      </c>
      <c r="G269" s="207"/>
      <c r="H269" s="206"/>
      <c r="I269" s="206"/>
      <c r="J269" s="206"/>
      <c r="K269" s="206"/>
      <c r="L269" s="206"/>
      <c r="M269" s="207"/>
      <c r="N269" s="206">
        <f>D27</f>
        <v>0</v>
      </c>
      <c r="O269" s="207"/>
      <c r="P269" s="175" t="e">
        <f t="shared" si="4"/>
        <v>#DIV/0!</v>
      </c>
    </row>
    <row r="270" spans="5:16" ht="13" customHeight="1">
      <c r="E270" s="152">
        <v>269</v>
      </c>
      <c r="F270" s="206">
        <f>D11</f>
        <v>0</v>
      </c>
      <c r="G270" s="207"/>
      <c r="H270" s="206"/>
      <c r="I270" s="206"/>
      <c r="J270" s="206"/>
      <c r="K270" s="206"/>
      <c r="L270" s="206"/>
      <c r="M270" s="207"/>
      <c r="N270" s="206">
        <f>D27</f>
        <v>0</v>
      </c>
      <c r="O270" s="207"/>
      <c r="P270" s="175" t="e">
        <f t="shared" si="4"/>
        <v>#DIV/0!</v>
      </c>
    </row>
    <row r="271" spans="5:16" ht="13" customHeight="1">
      <c r="E271" s="152">
        <v>270</v>
      </c>
      <c r="F271" s="206">
        <f>D11+R20</f>
        <v>0</v>
      </c>
      <c r="G271" s="206">
        <f>D6</f>
        <v>0</v>
      </c>
      <c r="H271" s="206"/>
      <c r="I271" s="206"/>
      <c r="J271" s="206">
        <f>T5</f>
        <v>0</v>
      </c>
      <c r="K271" s="206"/>
      <c r="L271" s="206">
        <f>T7</f>
        <v>0</v>
      </c>
      <c r="M271" s="207"/>
      <c r="N271" s="206">
        <f>D27</f>
        <v>0</v>
      </c>
      <c r="O271" s="206" t="e">
        <f>D14</f>
        <v>#DIV/0!</v>
      </c>
      <c r="P271" s="175" t="e">
        <f t="shared" si="4"/>
        <v>#DIV/0!</v>
      </c>
    </row>
    <row r="272" spans="5:16" ht="13" customHeight="1">
      <c r="E272" s="152">
        <v>271</v>
      </c>
      <c r="F272" s="206">
        <f>D11</f>
        <v>0</v>
      </c>
      <c r="G272" s="207"/>
      <c r="H272" s="206"/>
      <c r="I272" s="206"/>
      <c r="J272" s="206"/>
      <c r="K272" s="206"/>
      <c r="L272" s="206"/>
      <c r="M272" s="207"/>
      <c r="N272" s="206">
        <f>D27</f>
        <v>0</v>
      </c>
      <c r="O272" s="207"/>
      <c r="P272" s="175" t="e">
        <f t="shared" si="4"/>
        <v>#DIV/0!</v>
      </c>
    </row>
    <row r="273" spans="5:16" ht="13" customHeight="1">
      <c r="E273" s="152">
        <v>272</v>
      </c>
      <c r="F273" s="206">
        <f>D11</f>
        <v>0</v>
      </c>
      <c r="G273" s="207"/>
      <c r="H273" s="206"/>
      <c r="I273" s="206"/>
      <c r="J273" s="206"/>
      <c r="K273" s="206"/>
      <c r="L273" s="206"/>
      <c r="M273" s="207"/>
      <c r="N273" s="206">
        <f>D27</f>
        <v>0</v>
      </c>
      <c r="O273" s="207"/>
      <c r="P273" s="175" t="e">
        <f t="shared" si="4"/>
        <v>#DIV/0!</v>
      </c>
    </row>
    <row r="274" spans="5:16" ht="13" customHeight="1">
      <c r="E274" s="152">
        <v>273</v>
      </c>
      <c r="F274" s="206">
        <f>D11</f>
        <v>0</v>
      </c>
      <c r="G274" s="207"/>
      <c r="H274" s="206"/>
      <c r="I274" s="206"/>
      <c r="J274" s="206"/>
      <c r="K274" s="206"/>
      <c r="L274" s="206"/>
      <c r="M274" s="207"/>
      <c r="N274" s="206">
        <f>D27</f>
        <v>0</v>
      </c>
      <c r="O274" s="207"/>
      <c r="P274" s="175" t="e">
        <f t="shared" si="4"/>
        <v>#DIV/0!</v>
      </c>
    </row>
    <row r="275" spans="5:16" ht="13" customHeight="1">
      <c r="E275" s="152">
        <v>274</v>
      </c>
      <c r="F275" s="206">
        <f>D11</f>
        <v>0</v>
      </c>
      <c r="G275" s="207"/>
      <c r="H275" s="206"/>
      <c r="I275" s="206"/>
      <c r="J275" s="206"/>
      <c r="K275" s="206"/>
      <c r="L275" s="206"/>
      <c r="M275" s="207"/>
      <c r="N275" s="206">
        <f>D27</f>
        <v>0</v>
      </c>
      <c r="O275" s="207"/>
      <c r="P275" s="175" t="e">
        <f t="shared" si="4"/>
        <v>#DIV/0!</v>
      </c>
    </row>
    <row r="276" spans="5:16" ht="13" customHeight="1">
      <c r="E276" s="152">
        <v>275</v>
      </c>
      <c r="F276" s="206">
        <f>D11</f>
        <v>0</v>
      </c>
      <c r="G276" s="207"/>
      <c r="H276" s="206"/>
      <c r="I276" s="206"/>
      <c r="J276" s="206"/>
      <c r="K276" s="206">
        <f>T6</f>
        <v>0</v>
      </c>
      <c r="L276" s="206"/>
      <c r="M276" s="206">
        <f>D17</f>
        <v>0</v>
      </c>
      <c r="N276" s="206">
        <f>D27</f>
        <v>0</v>
      </c>
      <c r="O276" s="207"/>
      <c r="P276" s="175" t="e">
        <f t="shared" si="4"/>
        <v>#DIV/0!</v>
      </c>
    </row>
    <row r="277" spans="5:16" ht="13" customHeight="1">
      <c r="E277" s="152">
        <v>276</v>
      </c>
      <c r="F277" s="206">
        <f>D11</f>
        <v>0</v>
      </c>
      <c r="G277" s="207"/>
      <c r="H277" s="206"/>
      <c r="I277" s="206"/>
      <c r="J277" s="206"/>
      <c r="K277" s="206"/>
      <c r="L277" s="206"/>
      <c r="M277" s="207"/>
      <c r="N277" s="206">
        <f>D27</f>
        <v>0</v>
      </c>
      <c r="O277" s="207"/>
      <c r="P277" s="175" t="e">
        <f t="shared" si="4"/>
        <v>#DIV/0!</v>
      </c>
    </row>
    <row r="278" spans="5:16" ht="13" customHeight="1">
      <c r="E278" s="152">
        <v>277</v>
      </c>
      <c r="F278" s="206">
        <f>D11</f>
        <v>0</v>
      </c>
      <c r="G278" s="207"/>
      <c r="H278" s="206"/>
      <c r="I278" s="206"/>
      <c r="J278" s="206"/>
      <c r="K278" s="206"/>
      <c r="L278" s="206"/>
      <c r="M278" s="207"/>
      <c r="N278" s="206">
        <f>D27</f>
        <v>0</v>
      </c>
      <c r="O278" s="207"/>
      <c r="P278" s="175" t="e">
        <f t="shared" si="4"/>
        <v>#DIV/0!</v>
      </c>
    </row>
    <row r="279" spans="5:16" ht="13" customHeight="1">
      <c r="E279" s="152">
        <v>278</v>
      </c>
      <c r="F279" s="206">
        <f>D11</f>
        <v>0</v>
      </c>
      <c r="G279" s="207"/>
      <c r="H279" s="206"/>
      <c r="I279" s="206"/>
      <c r="J279" s="206"/>
      <c r="K279" s="206"/>
      <c r="L279" s="206"/>
      <c r="M279" s="207"/>
      <c r="N279" s="206">
        <f>D27</f>
        <v>0</v>
      </c>
      <c r="O279" s="206" t="e">
        <f>D14</f>
        <v>#DIV/0!</v>
      </c>
      <c r="P279" s="175" t="e">
        <f t="shared" si="4"/>
        <v>#DIV/0!</v>
      </c>
    </row>
    <row r="280" spans="5:16" ht="13" customHeight="1">
      <c r="E280" s="152">
        <v>279</v>
      </c>
      <c r="F280" s="206">
        <f>D11</f>
        <v>0</v>
      </c>
      <c r="G280" s="207"/>
      <c r="H280" s="206"/>
      <c r="I280" s="206"/>
      <c r="J280" s="206"/>
      <c r="K280" s="206"/>
      <c r="L280" s="206"/>
      <c r="M280" s="207"/>
      <c r="N280" s="206">
        <f>D27</f>
        <v>0</v>
      </c>
      <c r="O280" s="207"/>
      <c r="P280" s="175" t="e">
        <f t="shared" si="4"/>
        <v>#DIV/0!</v>
      </c>
    </row>
    <row r="281" spans="5:16" ht="13" customHeight="1">
      <c r="E281" s="152">
        <v>280</v>
      </c>
      <c r="F281" s="206">
        <f>D11</f>
        <v>0</v>
      </c>
      <c r="G281" s="207"/>
      <c r="H281" s="206">
        <f>T3</f>
        <v>0</v>
      </c>
      <c r="I281" s="206">
        <f>T4</f>
        <v>0</v>
      </c>
      <c r="J281" s="206"/>
      <c r="K281" s="206"/>
      <c r="L281" s="206"/>
      <c r="M281" s="207"/>
      <c r="N281" s="206">
        <f>D27</f>
        <v>0</v>
      </c>
      <c r="O281" s="207"/>
      <c r="P281" s="175" t="e">
        <f t="shared" si="4"/>
        <v>#DIV/0!</v>
      </c>
    </row>
    <row r="282" spans="5:16" ht="13" customHeight="1">
      <c r="E282" s="152">
        <v>281</v>
      </c>
      <c r="F282" s="206">
        <f>D11</f>
        <v>0</v>
      </c>
      <c r="G282" s="207"/>
      <c r="H282" s="206"/>
      <c r="I282" s="206"/>
      <c r="J282" s="206"/>
      <c r="K282" s="206"/>
      <c r="L282" s="206"/>
      <c r="M282" s="207"/>
      <c r="N282" s="206">
        <f>D27</f>
        <v>0</v>
      </c>
      <c r="O282" s="207"/>
      <c r="P282" s="175" t="e">
        <f t="shared" si="4"/>
        <v>#DIV/0!</v>
      </c>
    </row>
    <row r="283" spans="5:16" ht="13" customHeight="1">
      <c r="E283" s="152">
        <v>282</v>
      </c>
      <c r="F283" s="206">
        <f>D11</f>
        <v>0</v>
      </c>
      <c r="G283" s="207"/>
      <c r="H283" s="206"/>
      <c r="I283" s="206"/>
      <c r="J283" s="206"/>
      <c r="K283" s="206"/>
      <c r="L283" s="206"/>
      <c r="M283" s="207"/>
      <c r="N283" s="206">
        <f>D27</f>
        <v>0</v>
      </c>
      <c r="O283" s="207"/>
      <c r="P283" s="175" t="e">
        <f t="shared" si="4"/>
        <v>#DIV/0!</v>
      </c>
    </row>
    <row r="284" spans="5:16" ht="13" customHeight="1">
      <c r="E284" s="152">
        <v>283</v>
      </c>
      <c r="F284" s="206">
        <f>D11</f>
        <v>0</v>
      </c>
      <c r="G284" s="207"/>
      <c r="H284" s="206"/>
      <c r="I284" s="206"/>
      <c r="J284" s="206"/>
      <c r="K284" s="206"/>
      <c r="L284" s="206"/>
      <c r="M284" s="207"/>
      <c r="N284" s="206">
        <f>D27</f>
        <v>0</v>
      </c>
      <c r="O284" s="207"/>
      <c r="P284" s="175" t="e">
        <f t="shared" si="4"/>
        <v>#DIV/0!</v>
      </c>
    </row>
    <row r="285" spans="5:16" ht="13" customHeight="1">
      <c r="E285" s="152">
        <v>284</v>
      </c>
      <c r="F285" s="206">
        <f>D11</f>
        <v>0</v>
      </c>
      <c r="G285" s="207"/>
      <c r="H285" s="206"/>
      <c r="I285" s="206"/>
      <c r="J285" s="206"/>
      <c r="K285" s="206"/>
      <c r="L285" s="206"/>
      <c r="M285" s="207"/>
      <c r="N285" s="206">
        <f>D27</f>
        <v>0</v>
      </c>
      <c r="O285" s="207"/>
      <c r="P285" s="175" t="e">
        <f t="shared" si="4"/>
        <v>#DIV/0!</v>
      </c>
    </row>
    <row r="286" spans="5:16" ht="13" customHeight="1">
      <c r="E286" s="152">
        <v>285</v>
      </c>
      <c r="F286" s="206">
        <f>D11</f>
        <v>0</v>
      </c>
      <c r="G286" s="206">
        <f>D6</f>
        <v>0</v>
      </c>
      <c r="H286" s="206"/>
      <c r="I286" s="206"/>
      <c r="J286" s="206">
        <f>T5</f>
        <v>0</v>
      </c>
      <c r="K286" s="206"/>
      <c r="L286" s="206">
        <f>T7</f>
        <v>0</v>
      </c>
      <c r="M286" s="207"/>
      <c r="N286" s="206">
        <f>D27</f>
        <v>0</v>
      </c>
      <c r="O286" s="206" t="e">
        <f>D14</f>
        <v>#DIV/0!</v>
      </c>
      <c r="P286" s="175" t="e">
        <f t="shared" si="4"/>
        <v>#DIV/0!</v>
      </c>
    </row>
    <row r="287" spans="5:16" ht="13" customHeight="1">
      <c r="E287" s="152">
        <v>286</v>
      </c>
      <c r="F287" s="206">
        <f>D11</f>
        <v>0</v>
      </c>
      <c r="G287" s="207"/>
      <c r="H287" s="206"/>
      <c r="I287" s="206"/>
      <c r="J287" s="206"/>
      <c r="K287" s="206"/>
      <c r="L287" s="206"/>
      <c r="M287" s="207"/>
      <c r="N287" s="206">
        <f>D27</f>
        <v>0</v>
      </c>
      <c r="O287" s="207"/>
      <c r="P287" s="175" t="e">
        <f t="shared" si="4"/>
        <v>#DIV/0!</v>
      </c>
    </row>
    <row r="288" spans="5:16" ht="13" customHeight="1">
      <c r="E288" s="152">
        <v>287</v>
      </c>
      <c r="F288" s="206">
        <f>D11</f>
        <v>0</v>
      </c>
      <c r="G288" s="207"/>
      <c r="H288" s="206"/>
      <c r="I288" s="206"/>
      <c r="J288" s="206"/>
      <c r="K288" s="206"/>
      <c r="L288" s="206"/>
      <c r="M288" s="207"/>
      <c r="N288" s="206">
        <f>D27</f>
        <v>0</v>
      </c>
      <c r="O288" s="207"/>
      <c r="P288" s="175" t="e">
        <f t="shared" si="4"/>
        <v>#DIV/0!</v>
      </c>
    </row>
    <row r="289" spans="5:16" ht="13" customHeight="1">
      <c r="E289" s="152">
        <v>288</v>
      </c>
      <c r="F289" s="206">
        <f>D11</f>
        <v>0</v>
      </c>
      <c r="G289" s="207"/>
      <c r="H289" s="206"/>
      <c r="I289" s="206"/>
      <c r="J289" s="206"/>
      <c r="K289" s="206"/>
      <c r="L289" s="206"/>
      <c r="M289" s="207"/>
      <c r="N289" s="206">
        <f>D27</f>
        <v>0</v>
      </c>
      <c r="O289" s="207"/>
      <c r="P289" s="175" t="e">
        <f t="shared" si="4"/>
        <v>#DIV/0!</v>
      </c>
    </row>
    <row r="290" spans="5:16" ht="13" customHeight="1">
      <c r="E290" s="152">
        <v>289</v>
      </c>
      <c r="F290" s="206">
        <f>D11</f>
        <v>0</v>
      </c>
      <c r="G290" s="207"/>
      <c r="H290" s="206"/>
      <c r="I290" s="206"/>
      <c r="J290" s="206"/>
      <c r="K290" s="206"/>
      <c r="L290" s="206"/>
      <c r="M290" s="207"/>
      <c r="N290" s="206">
        <f>D27</f>
        <v>0</v>
      </c>
      <c r="O290" s="207"/>
      <c r="P290" s="175" t="e">
        <f t="shared" si="4"/>
        <v>#DIV/0!</v>
      </c>
    </row>
    <row r="291" spans="5:16" ht="13" customHeight="1">
      <c r="E291" s="152">
        <v>290</v>
      </c>
      <c r="F291" s="206">
        <f>D11</f>
        <v>0</v>
      </c>
      <c r="G291" s="207"/>
      <c r="H291" s="206"/>
      <c r="I291" s="206"/>
      <c r="J291" s="206"/>
      <c r="K291" s="206">
        <f>T6</f>
        <v>0</v>
      </c>
      <c r="L291" s="206"/>
      <c r="M291" s="207"/>
      <c r="N291" s="206">
        <f>D27</f>
        <v>0</v>
      </c>
      <c r="O291" s="207"/>
      <c r="P291" s="175" t="e">
        <f t="shared" si="4"/>
        <v>#DIV/0!</v>
      </c>
    </row>
    <row r="292" spans="5:16" ht="13" customHeight="1">
      <c r="E292" s="152">
        <v>291</v>
      </c>
      <c r="F292" s="206">
        <f>D11</f>
        <v>0</v>
      </c>
      <c r="G292" s="207"/>
      <c r="H292" s="206"/>
      <c r="I292" s="206"/>
      <c r="J292" s="206"/>
      <c r="K292" s="206"/>
      <c r="L292" s="206"/>
      <c r="M292" s="207"/>
      <c r="N292" s="206">
        <f>D27</f>
        <v>0</v>
      </c>
      <c r="O292" s="207"/>
      <c r="P292" s="175" t="e">
        <f t="shared" si="4"/>
        <v>#DIV/0!</v>
      </c>
    </row>
    <row r="293" spans="5:16" ht="13" customHeight="1">
      <c r="E293" s="152">
        <v>292</v>
      </c>
      <c r="F293" s="206">
        <f>D11</f>
        <v>0</v>
      </c>
      <c r="G293" s="207"/>
      <c r="H293" s="206"/>
      <c r="I293" s="206"/>
      <c r="J293" s="206"/>
      <c r="K293" s="206"/>
      <c r="L293" s="206"/>
      <c r="M293" s="207"/>
      <c r="N293" s="206">
        <f>D27</f>
        <v>0</v>
      </c>
      <c r="O293" s="206" t="e">
        <f>D14</f>
        <v>#DIV/0!</v>
      </c>
      <c r="P293" s="175" t="e">
        <f t="shared" si="4"/>
        <v>#DIV/0!</v>
      </c>
    </row>
    <row r="294" spans="5:16" ht="13" customHeight="1">
      <c r="E294" s="152">
        <v>293</v>
      </c>
      <c r="F294" s="206">
        <f>D11</f>
        <v>0</v>
      </c>
      <c r="G294" s="207"/>
      <c r="H294" s="206"/>
      <c r="I294" s="206"/>
      <c r="J294" s="206"/>
      <c r="K294" s="206"/>
      <c r="L294" s="206"/>
      <c r="M294" s="207"/>
      <c r="N294" s="206">
        <f>D27</f>
        <v>0</v>
      </c>
      <c r="O294" s="207"/>
      <c r="P294" s="175" t="e">
        <f t="shared" si="4"/>
        <v>#DIV/0!</v>
      </c>
    </row>
    <row r="295" spans="5:16" ht="13" customHeight="1">
      <c r="E295" s="152">
        <v>294</v>
      </c>
      <c r="F295" s="206">
        <f>D11</f>
        <v>0</v>
      </c>
      <c r="G295" s="207"/>
      <c r="H295" s="206"/>
      <c r="I295" s="206"/>
      <c r="J295" s="206"/>
      <c r="K295" s="206"/>
      <c r="L295" s="206"/>
      <c r="M295" s="207"/>
      <c r="N295" s="206">
        <f>D27</f>
        <v>0</v>
      </c>
      <c r="O295" s="207"/>
      <c r="P295" s="175" t="e">
        <f t="shared" si="4"/>
        <v>#DIV/0!</v>
      </c>
    </row>
    <row r="296" spans="5:16" ht="13" customHeight="1">
      <c r="E296" s="152">
        <v>295</v>
      </c>
      <c r="F296" s="206">
        <f>D11</f>
        <v>0</v>
      </c>
      <c r="G296" s="207"/>
      <c r="H296" s="206">
        <f>T3</f>
        <v>0</v>
      </c>
      <c r="I296" s="206">
        <f>T4</f>
        <v>0</v>
      </c>
      <c r="J296" s="206"/>
      <c r="K296" s="206"/>
      <c r="L296" s="206"/>
      <c r="M296" s="207"/>
      <c r="N296" s="206">
        <f>D27</f>
        <v>0</v>
      </c>
      <c r="O296" s="207"/>
      <c r="P296" s="175" t="e">
        <f t="shared" si="4"/>
        <v>#DIV/0!</v>
      </c>
    </row>
    <row r="297" spans="5:16" ht="13" customHeight="1">
      <c r="E297" s="152">
        <v>296</v>
      </c>
      <c r="F297" s="206">
        <f>D11</f>
        <v>0</v>
      </c>
      <c r="G297" s="207"/>
      <c r="H297" s="206"/>
      <c r="I297" s="206"/>
      <c r="J297" s="206"/>
      <c r="K297" s="206"/>
      <c r="L297" s="206"/>
      <c r="M297" s="207"/>
      <c r="N297" s="206">
        <f>D27</f>
        <v>0</v>
      </c>
      <c r="O297" s="207"/>
      <c r="P297" s="175" t="e">
        <f t="shared" si="4"/>
        <v>#DIV/0!</v>
      </c>
    </row>
    <row r="298" spans="5:16" ht="13" customHeight="1">
      <c r="E298" s="152">
        <v>297</v>
      </c>
      <c r="F298" s="206">
        <f>D11</f>
        <v>0</v>
      </c>
      <c r="G298" s="207"/>
      <c r="H298" s="206"/>
      <c r="I298" s="206"/>
      <c r="J298" s="206"/>
      <c r="K298" s="206"/>
      <c r="L298" s="206"/>
      <c r="M298" s="207"/>
      <c r="N298" s="206">
        <f>D27</f>
        <v>0</v>
      </c>
      <c r="O298" s="207"/>
      <c r="P298" s="175" t="e">
        <f t="shared" si="4"/>
        <v>#DIV/0!</v>
      </c>
    </row>
    <row r="299" spans="5:16" ht="13" customHeight="1">
      <c r="E299" s="152">
        <v>298</v>
      </c>
      <c r="F299" s="206">
        <f>D11</f>
        <v>0</v>
      </c>
      <c r="G299" s="207"/>
      <c r="H299" s="206"/>
      <c r="I299" s="206"/>
      <c r="J299" s="206"/>
      <c r="K299" s="206"/>
      <c r="L299" s="206"/>
      <c r="M299" s="207"/>
      <c r="N299" s="206">
        <f>D27</f>
        <v>0</v>
      </c>
      <c r="O299" s="207"/>
      <c r="P299" s="175" t="e">
        <f t="shared" si="4"/>
        <v>#DIV/0!</v>
      </c>
    </row>
    <row r="300" spans="5:16" ht="13" customHeight="1">
      <c r="E300" s="152">
        <v>299</v>
      </c>
      <c r="F300" s="206">
        <f>D11</f>
        <v>0</v>
      </c>
      <c r="G300" s="207"/>
      <c r="H300" s="206"/>
      <c r="I300" s="206"/>
      <c r="J300" s="206"/>
      <c r="K300" s="206"/>
      <c r="L300" s="206"/>
      <c r="M300" s="207"/>
      <c r="N300" s="206">
        <f>D27</f>
        <v>0</v>
      </c>
      <c r="O300" s="207"/>
      <c r="P300" s="175" t="e">
        <f t="shared" si="4"/>
        <v>#DIV/0!</v>
      </c>
    </row>
    <row r="301" spans="5:16" ht="13" customHeight="1">
      <c r="E301" s="152">
        <v>300</v>
      </c>
      <c r="F301" s="206">
        <f>D11+R20</f>
        <v>0</v>
      </c>
      <c r="G301" s="206">
        <f>D6</f>
        <v>0</v>
      </c>
      <c r="H301" s="206"/>
      <c r="I301" s="206"/>
      <c r="J301" s="206">
        <f>T5</f>
        <v>0</v>
      </c>
      <c r="K301" s="206"/>
      <c r="L301" s="206">
        <f>T7</f>
        <v>0</v>
      </c>
      <c r="M301" s="207"/>
      <c r="N301" s="206">
        <f>D27</f>
        <v>0</v>
      </c>
      <c r="O301" s="206" t="e">
        <f>D14</f>
        <v>#DIV/0!</v>
      </c>
      <c r="P301" s="175" t="e">
        <f t="shared" si="4"/>
        <v>#DIV/0!</v>
      </c>
    </row>
    <row r="302" spans="5:16" ht="13" customHeight="1">
      <c r="E302" s="152">
        <v>301</v>
      </c>
      <c r="F302" s="206">
        <f>D11</f>
        <v>0</v>
      </c>
      <c r="G302" s="207"/>
      <c r="H302" s="206"/>
      <c r="I302" s="206"/>
      <c r="J302" s="206"/>
      <c r="K302" s="206"/>
      <c r="L302" s="206"/>
      <c r="M302" s="207"/>
      <c r="N302" s="206">
        <f>D27</f>
        <v>0</v>
      </c>
      <c r="O302" s="207"/>
      <c r="P302" s="175" t="e">
        <f t="shared" si="4"/>
        <v>#DIV/0!</v>
      </c>
    </row>
    <row r="303" spans="5:16" ht="13" customHeight="1">
      <c r="E303" s="152">
        <v>302</v>
      </c>
      <c r="F303" s="206">
        <f>D11</f>
        <v>0</v>
      </c>
      <c r="G303" s="207"/>
      <c r="H303" s="206"/>
      <c r="I303" s="206"/>
      <c r="J303" s="206"/>
      <c r="K303" s="206"/>
      <c r="L303" s="206"/>
      <c r="M303" s="207"/>
      <c r="N303" s="206">
        <f>D27</f>
        <v>0</v>
      </c>
      <c r="O303" s="207"/>
      <c r="P303" s="175" t="e">
        <f t="shared" si="4"/>
        <v>#DIV/0!</v>
      </c>
    </row>
    <row r="304" spans="5:16" ht="13" customHeight="1">
      <c r="E304" s="152">
        <v>303</v>
      </c>
      <c r="F304" s="206">
        <f>D11</f>
        <v>0</v>
      </c>
      <c r="G304" s="207"/>
      <c r="H304" s="206"/>
      <c r="I304" s="206"/>
      <c r="J304" s="206"/>
      <c r="K304" s="206"/>
      <c r="L304" s="206"/>
      <c r="M304" s="207"/>
      <c r="N304" s="206">
        <f>D27</f>
        <v>0</v>
      </c>
      <c r="O304" s="207"/>
      <c r="P304" s="175" t="e">
        <f t="shared" si="4"/>
        <v>#DIV/0!</v>
      </c>
    </row>
    <row r="305" spans="5:16" ht="13" customHeight="1">
      <c r="E305" s="152">
        <v>304</v>
      </c>
      <c r="F305" s="206">
        <f>D11</f>
        <v>0</v>
      </c>
      <c r="G305" s="207"/>
      <c r="H305" s="206"/>
      <c r="I305" s="206"/>
      <c r="J305" s="206"/>
      <c r="K305" s="206"/>
      <c r="L305" s="206"/>
      <c r="M305" s="207"/>
      <c r="N305" s="206">
        <f>D27</f>
        <v>0</v>
      </c>
      <c r="O305" s="207"/>
      <c r="P305" s="175" t="e">
        <f t="shared" si="4"/>
        <v>#DIV/0!</v>
      </c>
    </row>
    <row r="306" spans="5:16" ht="13" customHeight="1">
      <c r="E306" s="152">
        <v>305</v>
      </c>
      <c r="F306" s="206">
        <f>D11</f>
        <v>0</v>
      </c>
      <c r="G306" s="207"/>
      <c r="H306" s="206"/>
      <c r="I306" s="206"/>
      <c r="J306" s="206"/>
      <c r="K306" s="206">
        <f>T6</f>
        <v>0</v>
      </c>
      <c r="L306" s="206"/>
      <c r="M306" s="206">
        <f>D17</f>
        <v>0</v>
      </c>
      <c r="N306" s="206">
        <f>D27</f>
        <v>0</v>
      </c>
      <c r="O306" s="207"/>
      <c r="P306" s="175" t="e">
        <f t="shared" si="4"/>
        <v>#DIV/0!</v>
      </c>
    </row>
    <row r="307" spans="5:16" ht="13" customHeight="1">
      <c r="E307" s="152">
        <v>306</v>
      </c>
      <c r="F307" s="206">
        <f>D11</f>
        <v>0</v>
      </c>
      <c r="G307" s="207"/>
      <c r="H307" s="206"/>
      <c r="I307" s="206"/>
      <c r="J307" s="206"/>
      <c r="K307" s="206"/>
      <c r="L307" s="206"/>
      <c r="M307" s="207"/>
      <c r="N307" s="206">
        <f>D27</f>
        <v>0</v>
      </c>
      <c r="O307" s="207"/>
      <c r="P307" s="175" t="e">
        <f t="shared" si="4"/>
        <v>#DIV/0!</v>
      </c>
    </row>
    <row r="308" spans="5:16" ht="13" customHeight="1">
      <c r="E308" s="152">
        <v>307</v>
      </c>
      <c r="F308" s="206">
        <f>D11</f>
        <v>0</v>
      </c>
      <c r="G308" s="207"/>
      <c r="H308" s="206"/>
      <c r="I308" s="206"/>
      <c r="J308" s="206"/>
      <c r="K308" s="206"/>
      <c r="L308" s="206"/>
      <c r="M308" s="207"/>
      <c r="N308" s="206">
        <f>D27</f>
        <v>0</v>
      </c>
      <c r="O308" s="207"/>
      <c r="P308" s="175" t="e">
        <f t="shared" si="4"/>
        <v>#DIV/0!</v>
      </c>
    </row>
    <row r="309" spans="5:16" ht="13" customHeight="1">
      <c r="E309" s="152">
        <v>308</v>
      </c>
      <c r="F309" s="206">
        <f>D11</f>
        <v>0</v>
      </c>
      <c r="G309" s="207"/>
      <c r="H309" s="206"/>
      <c r="I309" s="206"/>
      <c r="J309" s="206"/>
      <c r="K309" s="206"/>
      <c r="L309" s="206"/>
      <c r="M309" s="207"/>
      <c r="N309" s="206">
        <f>D27</f>
        <v>0</v>
      </c>
      <c r="O309" s="206" t="e">
        <f>D14</f>
        <v>#DIV/0!</v>
      </c>
      <c r="P309" s="175" t="e">
        <f t="shared" si="4"/>
        <v>#DIV/0!</v>
      </c>
    </row>
    <row r="310" spans="5:16" ht="13" customHeight="1">
      <c r="E310" s="152">
        <v>309</v>
      </c>
      <c r="F310" s="206">
        <f>D11</f>
        <v>0</v>
      </c>
      <c r="G310" s="207"/>
      <c r="H310" s="206"/>
      <c r="I310" s="206"/>
      <c r="J310" s="206"/>
      <c r="K310" s="206"/>
      <c r="L310" s="206"/>
      <c r="M310" s="207"/>
      <c r="N310" s="206">
        <f>D27</f>
        <v>0</v>
      </c>
      <c r="O310" s="207"/>
      <c r="P310" s="175" t="e">
        <f t="shared" si="4"/>
        <v>#DIV/0!</v>
      </c>
    </row>
    <row r="311" spans="5:16" ht="13" customHeight="1">
      <c r="E311" s="152">
        <v>310</v>
      </c>
      <c r="F311" s="206">
        <f>D11</f>
        <v>0</v>
      </c>
      <c r="G311" s="207"/>
      <c r="H311" s="206">
        <f>T3</f>
        <v>0</v>
      </c>
      <c r="I311" s="206">
        <f>T4</f>
        <v>0</v>
      </c>
      <c r="J311" s="206"/>
      <c r="K311" s="206"/>
      <c r="L311" s="206"/>
      <c r="M311" s="207"/>
      <c r="N311" s="206">
        <f>D27</f>
        <v>0</v>
      </c>
      <c r="O311" s="207"/>
      <c r="P311" s="175" t="e">
        <f t="shared" si="4"/>
        <v>#DIV/0!</v>
      </c>
    </row>
    <row r="312" spans="5:16" ht="13" customHeight="1">
      <c r="E312" s="152">
        <v>311</v>
      </c>
      <c r="F312" s="206">
        <f>D11</f>
        <v>0</v>
      </c>
      <c r="G312" s="207"/>
      <c r="H312" s="206"/>
      <c r="I312" s="206"/>
      <c r="J312" s="206"/>
      <c r="K312" s="206"/>
      <c r="L312" s="206"/>
      <c r="M312" s="207"/>
      <c r="N312" s="206">
        <f>D27</f>
        <v>0</v>
      </c>
      <c r="O312" s="207"/>
      <c r="P312" s="175" t="e">
        <f t="shared" si="4"/>
        <v>#DIV/0!</v>
      </c>
    </row>
    <row r="313" spans="5:16" ht="13" customHeight="1">
      <c r="E313" s="152">
        <v>312</v>
      </c>
      <c r="F313" s="206">
        <f>D11</f>
        <v>0</v>
      </c>
      <c r="G313" s="207"/>
      <c r="H313" s="206"/>
      <c r="I313" s="206"/>
      <c r="J313" s="206"/>
      <c r="K313" s="206"/>
      <c r="L313" s="206"/>
      <c r="M313" s="207"/>
      <c r="N313" s="206">
        <f>D27</f>
        <v>0</v>
      </c>
      <c r="O313" s="207"/>
      <c r="P313" s="175" t="e">
        <f t="shared" si="4"/>
        <v>#DIV/0!</v>
      </c>
    </row>
    <row r="314" spans="5:16" ht="13" customHeight="1">
      <c r="E314" s="152">
        <v>313</v>
      </c>
      <c r="F314" s="206">
        <f>D11</f>
        <v>0</v>
      </c>
      <c r="G314" s="207"/>
      <c r="H314" s="206"/>
      <c r="I314" s="206"/>
      <c r="J314" s="206"/>
      <c r="K314" s="206"/>
      <c r="L314" s="206"/>
      <c r="M314" s="207"/>
      <c r="N314" s="206">
        <f>D27</f>
        <v>0</v>
      </c>
      <c r="O314" s="207"/>
      <c r="P314" s="175" t="e">
        <f t="shared" si="4"/>
        <v>#DIV/0!</v>
      </c>
    </row>
    <row r="315" spans="5:16" ht="13" customHeight="1">
      <c r="E315" s="152">
        <v>314</v>
      </c>
      <c r="F315" s="206">
        <f>D11</f>
        <v>0</v>
      </c>
      <c r="G315" s="207"/>
      <c r="H315" s="206"/>
      <c r="I315" s="206"/>
      <c r="J315" s="206"/>
      <c r="K315" s="206"/>
      <c r="L315" s="206"/>
      <c r="M315" s="207"/>
      <c r="N315" s="206">
        <f>D27</f>
        <v>0</v>
      </c>
      <c r="O315" s="207"/>
      <c r="P315" s="175" t="e">
        <f t="shared" si="4"/>
        <v>#DIV/0!</v>
      </c>
    </row>
    <row r="316" spans="5:16" ht="13" customHeight="1">
      <c r="E316" s="152">
        <v>315</v>
      </c>
      <c r="F316" s="206">
        <f>D11</f>
        <v>0</v>
      </c>
      <c r="G316" s="206">
        <f>D6</f>
        <v>0</v>
      </c>
      <c r="H316" s="206"/>
      <c r="I316" s="206"/>
      <c r="J316" s="206">
        <f>T5</f>
        <v>0</v>
      </c>
      <c r="K316" s="206"/>
      <c r="L316" s="206">
        <f>T7</f>
        <v>0</v>
      </c>
      <c r="M316" s="207"/>
      <c r="N316" s="206">
        <f>D27</f>
        <v>0</v>
      </c>
      <c r="O316" s="206" t="e">
        <f>D14</f>
        <v>#DIV/0!</v>
      </c>
      <c r="P316" s="175" t="e">
        <f t="shared" si="4"/>
        <v>#DIV/0!</v>
      </c>
    </row>
    <row r="317" spans="5:16" ht="13" customHeight="1">
      <c r="E317" s="152">
        <v>316</v>
      </c>
      <c r="F317" s="206">
        <f>D11</f>
        <v>0</v>
      </c>
      <c r="G317" s="207"/>
      <c r="H317" s="206"/>
      <c r="I317" s="206"/>
      <c r="J317" s="206"/>
      <c r="K317" s="206"/>
      <c r="L317" s="206"/>
      <c r="M317" s="207"/>
      <c r="N317" s="206">
        <f>D27</f>
        <v>0</v>
      </c>
      <c r="O317" s="207"/>
      <c r="P317" s="175" t="e">
        <f t="shared" si="4"/>
        <v>#DIV/0!</v>
      </c>
    </row>
    <row r="318" spans="5:16" ht="13" customHeight="1">
      <c r="E318" s="152">
        <v>317</v>
      </c>
      <c r="F318" s="206">
        <f>D11</f>
        <v>0</v>
      </c>
      <c r="G318" s="207"/>
      <c r="H318" s="206"/>
      <c r="I318" s="206"/>
      <c r="J318" s="206"/>
      <c r="K318" s="206"/>
      <c r="L318" s="206"/>
      <c r="M318" s="207"/>
      <c r="N318" s="206">
        <f>D27</f>
        <v>0</v>
      </c>
      <c r="O318" s="207"/>
      <c r="P318" s="175" t="e">
        <f t="shared" si="4"/>
        <v>#DIV/0!</v>
      </c>
    </row>
    <row r="319" spans="5:16" ht="13" customHeight="1">
      <c r="E319" s="152">
        <v>318</v>
      </c>
      <c r="F319" s="206">
        <f>D11</f>
        <v>0</v>
      </c>
      <c r="G319" s="207"/>
      <c r="H319" s="206"/>
      <c r="I319" s="206"/>
      <c r="J319" s="206"/>
      <c r="K319" s="206"/>
      <c r="L319" s="206"/>
      <c r="M319" s="207"/>
      <c r="N319" s="206">
        <f>D27</f>
        <v>0</v>
      </c>
      <c r="O319" s="207"/>
      <c r="P319" s="175" t="e">
        <f t="shared" si="4"/>
        <v>#DIV/0!</v>
      </c>
    </row>
    <row r="320" spans="5:16" ht="13" customHeight="1">
      <c r="E320" s="152">
        <v>319</v>
      </c>
      <c r="F320" s="206">
        <f>D11</f>
        <v>0</v>
      </c>
      <c r="G320" s="207"/>
      <c r="H320" s="206"/>
      <c r="I320" s="206"/>
      <c r="J320" s="206"/>
      <c r="K320" s="206"/>
      <c r="L320" s="206"/>
      <c r="M320" s="207"/>
      <c r="N320" s="206">
        <f>D27</f>
        <v>0</v>
      </c>
      <c r="O320" s="207"/>
      <c r="P320" s="175" t="e">
        <f t="shared" si="4"/>
        <v>#DIV/0!</v>
      </c>
    </row>
    <row r="321" spans="5:16" ht="13" customHeight="1">
      <c r="E321" s="152">
        <v>320</v>
      </c>
      <c r="F321" s="206">
        <f>D11</f>
        <v>0</v>
      </c>
      <c r="G321" s="207"/>
      <c r="H321" s="206"/>
      <c r="I321" s="206"/>
      <c r="J321" s="206"/>
      <c r="K321" s="206">
        <f>T6</f>
        <v>0</v>
      </c>
      <c r="L321" s="206"/>
      <c r="M321" s="207"/>
      <c r="N321" s="206">
        <f>D27</f>
        <v>0</v>
      </c>
      <c r="O321" s="207"/>
      <c r="P321" s="175" t="e">
        <f t="shared" si="4"/>
        <v>#DIV/0!</v>
      </c>
    </row>
    <row r="322" spans="5:16" ht="13" customHeight="1">
      <c r="E322" s="152">
        <v>321</v>
      </c>
      <c r="F322" s="206">
        <f>D11</f>
        <v>0</v>
      </c>
      <c r="G322" s="207"/>
      <c r="H322" s="206"/>
      <c r="I322" s="206"/>
      <c r="J322" s="206"/>
      <c r="K322" s="206"/>
      <c r="L322" s="206"/>
      <c r="M322" s="207"/>
      <c r="N322" s="206">
        <f>D27</f>
        <v>0</v>
      </c>
      <c r="O322" s="207"/>
      <c r="P322" s="175" t="e">
        <f t="shared" si="4"/>
        <v>#DIV/0!</v>
      </c>
    </row>
    <row r="323" spans="5:16" ht="13" customHeight="1">
      <c r="E323" s="152">
        <v>322</v>
      </c>
      <c r="F323" s="206">
        <f>D11</f>
        <v>0</v>
      </c>
      <c r="G323" s="207"/>
      <c r="H323" s="206"/>
      <c r="I323" s="206"/>
      <c r="J323" s="206"/>
      <c r="K323" s="206"/>
      <c r="L323" s="206"/>
      <c r="M323" s="207"/>
      <c r="N323" s="206">
        <f>D27</f>
        <v>0</v>
      </c>
      <c r="O323" s="206" t="e">
        <f>D14</f>
        <v>#DIV/0!</v>
      </c>
      <c r="P323" s="175" t="e">
        <f t="shared" si="4"/>
        <v>#DIV/0!</v>
      </c>
    </row>
    <row r="324" spans="5:16" ht="13" customHeight="1">
      <c r="E324" s="152">
        <v>323</v>
      </c>
      <c r="F324" s="206">
        <f>D11</f>
        <v>0</v>
      </c>
      <c r="G324" s="207"/>
      <c r="H324" s="206"/>
      <c r="I324" s="206"/>
      <c r="J324" s="206"/>
      <c r="K324" s="206"/>
      <c r="L324" s="206"/>
      <c r="M324" s="207"/>
      <c r="N324" s="206">
        <f>D27</f>
        <v>0</v>
      </c>
      <c r="O324" s="207"/>
      <c r="P324" s="175" t="e">
        <f t="shared" ref="P324:P366" si="5">P323+(F324+G324+H324+I324+J324+K324+L324)-(M324+N324+O324)</f>
        <v>#DIV/0!</v>
      </c>
    </row>
    <row r="325" spans="5:16" ht="13" customHeight="1">
      <c r="E325" s="152">
        <v>324</v>
      </c>
      <c r="F325" s="206">
        <f>D11</f>
        <v>0</v>
      </c>
      <c r="G325" s="207"/>
      <c r="H325" s="206"/>
      <c r="I325" s="206"/>
      <c r="J325" s="206"/>
      <c r="K325" s="206"/>
      <c r="L325" s="206"/>
      <c r="M325" s="207"/>
      <c r="N325" s="206">
        <f>D27</f>
        <v>0</v>
      </c>
      <c r="O325" s="207"/>
      <c r="P325" s="175" t="e">
        <f t="shared" si="5"/>
        <v>#DIV/0!</v>
      </c>
    </row>
    <row r="326" spans="5:16" ht="13" customHeight="1">
      <c r="E326" s="152">
        <v>325</v>
      </c>
      <c r="F326" s="206">
        <f>D11</f>
        <v>0</v>
      </c>
      <c r="G326" s="207"/>
      <c r="H326" s="206">
        <f>T3</f>
        <v>0</v>
      </c>
      <c r="I326" s="206">
        <f>T4</f>
        <v>0</v>
      </c>
      <c r="J326" s="206"/>
      <c r="K326" s="206"/>
      <c r="L326" s="206"/>
      <c r="M326" s="207"/>
      <c r="N326" s="206">
        <f>D27</f>
        <v>0</v>
      </c>
      <c r="O326" s="207"/>
      <c r="P326" s="175" t="e">
        <f t="shared" si="5"/>
        <v>#DIV/0!</v>
      </c>
    </row>
    <row r="327" spans="5:16" ht="13" customHeight="1">
      <c r="E327" s="152">
        <v>326</v>
      </c>
      <c r="F327" s="206">
        <f>D11</f>
        <v>0</v>
      </c>
      <c r="G327" s="207"/>
      <c r="H327" s="206"/>
      <c r="I327" s="206"/>
      <c r="J327" s="206"/>
      <c r="K327" s="206"/>
      <c r="L327" s="206"/>
      <c r="M327" s="207"/>
      <c r="N327" s="206">
        <f>D27</f>
        <v>0</v>
      </c>
      <c r="O327" s="207"/>
      <c r="P327" s="175" t="e">
        <f t="shared" si="5"/>
        <v>#DIV/0!</v>
      </c>
    </row>
    <row r="328" spans="5:16" ht="13" customHeight="1">
      <c r="E328" s="152">
        <v>327</v>
      </c>
      <c r="F328" s="206">
        <f>D11</f>
        <v>0</v>
      </c>
      <c r="G328" s="207"/>
      <c r="H328" s="206"/>
      <c r="I328" s="206"/>
      <c r="J328" s="206"/>
      <c r="K328" s="206"/>
      <c r="L328" s="206"/>
      <c r="M328" s="207"/>
      <c r="N328" s="206">
        <f>D27</f>
        <v>0</v>
      </c>
      <c r="O328" s="207"/>
      <c r="P328" s="175" t="e">
        <f t="shared" si="5"/>
        <v>#DIV/0!</v>
      </c>
    </row>
    <row r="329" spans="5:16" ht="13" customHeight="1">
      <c r="E329" s="152">
        <v>328</v>
      </c>
      <c r="F329" s="206">
        <f>D11</f>
        <v>0</v>
      </c>
      <c r="G329" s="207"/>
      <c r="H329" s="206"/>
      <c r="I329" s="206"/>
      <c r="J329" s="206"/>
      <c r="K329" s="206"/>
      <c r="L329" s="206"/>
      <c r="M329" s="207"/>
      <c r="N329" s="206">
        <f>D27</f>
        <v>0</v>
      </c>
      <c r="O329" s="207"/>
      <c r="P329" s="175" t="e">
        <f t="shared" si="5"/>
        <v>#DIV/0!</v>
      </c>
    </row>
    <row r="330" spans="5:16" ht="13" customHeight="1">
      <c r="E330" s="152">
        <v>329</v>
      </c>
      <c r="F330" s="206">
        <f>D11</f>
        <v>0</v>
      </c>
      <c r="G330" s="207"/>
      <c r="H330" s="206"/>
      <c r="I330" s="206"/>
      <c r="J330" s="206"/>
      <c r="K330" s="206"/>
      <c r="L330" s="206"/>
      <c r="M330" s="207"/>
      <c r="N330" s="206">
        <f>D27</f>
        <v>0</v>
      </c>
      <c r="O330" s="207"/>
      <c r="P330" s="175" t="e">
        <f t="shared" si="5"/>
        <v>#DIV/0!</v>
      </c>
    </row>
    <row r="331" spans="5:16" ht="13" customHeight="1">
      <c r="E331" s="152">
        <v>330</v>
      </c>
      <c r="F331" s="206">
        <f>D11+R20</f>
        <v>0</v>
      </c>
      <c r="G331" s="206">
        <f>D6</f>
        <v>0</v>
      </c>
      <c r="H331" s="206"/>
      <c r="I331" s="206"/>
      <c r="J331" s="206">
        <f>T5</f>
        <v>0</v>
      </c>
      <c r="K331" s="206"/>
      <c r="L331" s="206">
        <f>T7</f>
        <v>0</v>
      </c>
      <c r="M331" s="207"/>
      <c r="N331" s="206">
        <f>D27</f>
        <v>0</v>
      </c>
      <c r="O331" s="206" t="e">
        <f>D14</f>
        <v>#DIV/0!</v>
      </c>
      <c r="P331" s="175" t="e">
        <f t="shared" si="5"/>
        <v>#DIV/0!</v>
      </c>
    </row>
    <row r="332" spans="5:16" ht="13" customHeight="1">
      <c r="E332" s="152">
        <v>331</v>
      </c>
      <c r="F332" s="206">
        <f>D11</f>
        <v>0</v>
      </c>
      <c r="G332" s="207"/>
      <c r="H332" s="206"/>
      <c r="I332" s="206"/>
      <c r="J332" s="206"/>
      <c r="K332" s="206"/>
      <c r="L332" s="206"/>
      <c r="M332" s="207"/>
      <c r="N332" s="206">
        <f>D27</f>
        <v>0</v>
      </c>
      <c r="O332" s="207"/>
      <c r="P332" s="175" t="e">
        <f t="shared" si="5"/>
        <v>#DIV/0!</v>
      </c>
    </row>
    <row r="333" spans="5:16" ht="13" customHeight="1">
      <c r="E333" s="152">
        <v>332</v>
      </c>
      <c r="F333" s="206">
        <f>D11</f>
        <v>0</v>
      </c>
      <c r="G333" s="207"/>
      <c r="H333" s="206"/>
      <c r="I333" s="206"/>
      <c r="J333" s="206"/>
      <c r="K333" s="206"/>
      <c r="L333" s="206"/>
      <c r="M333" s="207"/>
      <c r="N333" s="206">
        <f>D27</f>
        <v>0</v>
      </c>
      <c r="O333" s="207"/>
      <c r="P333" s="175" t="e">
        <f t="shared" si="5"/>
        <v>#DIV/0!</v>
      </c>
    </row>
    <row r="334" spans="5:16" ht="13" customHeight="1">
      <c r="E334" s="152">
        <v>333</v>
      </c>
      <c r="F334" s="206">
        <f>D11</f>
        <v>0</v>
      </c>
      <c r="G334" s="207"/>
      <c r="H334" s="206"/>
      <c r="I334" s="206"/>
      <c r="J334" s="206"/>
      <c r="K334" s="206"/>
      <c r="L334" s="206"/>
      <c r="M334" s="207"/>
      <c r="N334" s="206">
        <f>D27</f>
        <v>0</v>
      </c>
      <c r="O334" s="207"/>
      <c r="P334" s="175" t="e">
        <f t="shared" si="5"/>
        <v>#DIV/0!</v>
      </c>
    </row>
    <row r="335" spans="5:16" ht="13" customHeight="1">
      <c r="E335" s="152">
        <v>334</v>
      </c>
      <c r="F335" s="206">
        <f>D11</f>
        <v>0</v>
      </c>
      <c r="G335" s="207"/>
      <c r="H335" s="206"/>
      <c r="I335" s="206"/>
      <c r="J335" s="206"/>
      <c r="K335" s="206"/>
      <c r="L335" s="206"/>
      <c r="M335" s="207"/>
      <c r="N335" s="206">
        <f>D27</f>
        <v>0</v>
      </c>
      <c r="O335" s="207"/>
      <c r="P335" s="175" t="e">
        <f t="shared" si="5"/>
        <v>#DIV/0!</v>
      </c>
    </row>
    <row r="336" spans="5:16" ht="13" customHeight="1">
      <c r="E336" s="152">
        <v>335</v>
      </c>
      <c r="F336" s="206">
        <f>D11</f>
        <v>0</v>
      </c>
      <c r="G336" s="207"/>
      <c r="H336" s="206"/>
      <c r="I336" s="206"/>
      <c r="J336" s="206"/>
      <c r="K336" s="206">
        <f>T6</f>
        <v>0</v>
      </c>
      <c r="L336" s="206"/>
      <c r="M336" s="206">
        <f>D17</f>
        <v>0</v>
      </c>
      <c r="N336" s="206">
        <f>D27</f>
        <v>0</v>
      </c>
      <c r="O336" s="207"/>
      <c r="P336" s="175" t="e">
        <f t="shared" si="5"/>
        <v>#DIV/0!</v>
      </c>
    </row>
    <row r="337" spans="5:16" ht="13" customHeight="1">
      <c r="E337" s="152">
        <v>336</v>
      </c>
      <c r="F337" s="206">
        <f>D11</f>
        <v>0</v>
      </c>
      <c r="G337" s="207"/>
      <c r="H337" s="206"/>
      <c r="I337" s="206"/>
      <c r="J337" s="206"/>
      <c r="K337" s="206"/>
      <c r="L337" s="206"/>
      <c r="M337" s="207"/>
      <c r="N337" s="206">
        <f>D27</f>
        <v>0</v>
      </c>
      <c r="O337" s="207"/>
      <c r="P337" s="175" t="e">
        <f t="shared" si="5"/>
        <v>#DIV/0!</v>
      </c>
    </row>
    <row r="338" spans="5:16" ht="13" customHeight="1">
      <c r="E338" s="152">
        <v>337</v>
      </c>
      <c r="F338" s="206">
        <f>D11</f>
        <v>0</v>
      </c>
      <c r="G338" s="207"/>
      <c r="H338" s="206"/>
      <c r="I338" s="206"/>
      <c r="J338" s="206"/>
      <c r="K338" s="206"/>
      <c r="L338" s="206"/>
      <c r="M338" s="207"/>
      <c r="N338" s="206">
        <f>D27</f>
        <v>0</v>
      </c>
      <c r="O338" s="207"/>
      <c r="P338" s="175" t="e">
        <f t="shared" si="5"/>
        <v>#DIV/0!</v>
      </c>
    </row>
    <row r="339" spans="5:16" ht="13" customHeight="1">
      <c r="E339" s="152">
        <v>338</v>
      </c>
      <c r="F339" s="206">
        <f>D11</f>
        <v>0</v>
      </c>
      <c r="G339" s="207"/>
      <c r="H339" s="206"/>
      <c r="I339" s="206"/>
      <c r="J339" s="206"/>
      <c r="K339" s="206"/>
      <c r="L339" s="206"/>
      <c r="M339" s="207"/>
      <c r="N339" s="206">
        <f>D27</f>
        <v>0</v>
      </c>
      <c r="O339" s="206" t="e">
        <f>D14</f>
        <v>#DIV/0!</v>
      </c>
      <c r="P339" s="175" t="e">
        <f t="shared" si="5"/>
        <v>#DIV/0!</v>
      </c>
    </row>
    <row r="340" spans="5:16" ht="13" customHeight="1">
      <c r="E340" s="152">
        <v>339</v>
      </c>
      <c r="F340" s="206">
        <f>D11</f>
        <v>0</v>
      </c>
      <c r="G340" s="207"/>
      <c r="H340" s="206"/>
      <c r="I340" s="206"/>
      <c r="J340" s="206"/>
      <c r="K340" s="206"/>
      <c r="L340" s="206"/>
      <c r="M340" s="207"/>
      <c r="N340" s="206">
        <f>D27</f>
        <v>0</v>
      </c>
      <c r="O340" s="207"/>
      <c r="P340" s="175" t="e">
        <f t="shared" si="5"/>
        <v>#DIV/0!</v>
      </c>
    </row>
    <row r="341" spans="5:16" ht="13" customHeight="1">
      <c r="E341" s="152">
        <v>340</v>
      </c>
      <c r="F341" s="206">
        <f>D11</f>
        <v>0</v>
      </c>
      <c r="G341" s="207"/>
      <c r="H341" s="206">
        <f>T3</f>
        <v>0</v>
      </c>
      <c r="I341" s="206">
        <f>T4</f>
        <v>0</v>
      </c>
      <c r="J341" s="206"/>
      <c r="K341" s="206"/>
      <c r="L341" s="206"/>
      <c r="M341" s="207"/>
      <c r="N341" s="206">
        <f>D27</f>
        <v>0</v>
      </c>
      <c r="O341" s="207"/>
      <c r="P341" s="175" t="e">
        <f t="shared" si="5"/>
        <v>#DIV/0!</v>
      </c>
    </row>
    <row r="342" spans="5:16" ht="13" customHeight="1">
      <c r="E342" s="152">
        <v>341</v>
      </c>
      <c r="F342" s="206">
        <f>D11</f>
        <v>0</v>
      </c>
      <c r="G342" s="207"/>
      <c r="H342" s="206"/>
      <c r="I342" s="206"/>
      <c r="J342" s="206"/>
      <c r="K342" s="206"/>
      <c r="L342" s="206"/>
      <c r="M342" s="207"/>
      <c r="N342" s="206">
        <f>D27</f>
        <v>0</v>
      </c>
      <c r="O342" s="207"/>
      <c r="P342" s="175" t="e">
        <f t="shared" si="5"/>
        <v>#DIV/0!</v>
      </c>
    </row>
    <row r="343" spans="5:16" ht="13" customHeight="1">
      <c r="E343" s="152">
        <v>342</v>
      </c>
      <c r="F343" s="206">
        <f>D11</f>
        <v>0</v>
      </c>
      <c r="G343" s="207"/>
      <c r="H343" s="206"/>
      <c r="I343" s="206"/>
      <c r="J343" s="206"/>
      <c r="K343" s="206"/>
      <c r="L343" s="206"/>
      <c r="M343" s="207"/>
      <c r="N343" s="206">
        <f>D27</f>
        <v>0</v>
      </c>
      <c r="O343" s="207"/>
      <c r="P343" s="175" t="e">
        <f t="shared" si="5"/>
        <v>#DIV/0!</v>
      </c>
    </row>
    <row r="344" spans="5:16" ht="13" customHeight="1">
      <c r="E344" s="152">
        <v>343</v>
      </c>
      <c r="F344" s="206">
        <f>D11</f>
        <v>0</v>
      </c>
      <c r="G344" s="207"/>
      <c r="H344" s="206"/>
      <c r="I344" s="206"/>
      <c r="J344" s="206"/>
      <c r="K344" s="206"/>
      <c r="L344" s="206"/>
      <c r="M344" s="207"/>
      <c r="N344" s="206">
        <f>D27</f>
        <v>0</v>
      </c>
      <c r="O344" s="207"/>
      <c r="P344" s="175" t="e">
        <f t="shared" si="5"/>
        <v>#DIV/0!</v>
      </c>
    </row>
    <row r="345" spans="5:16" ht="13" customHeight="1">
      <c r="E345" s="152">
        <v>344</v>
      </c>
      <c r="F345" s="206">
        <f>D11</f>
        <v>0</v>
      </c>
      <c r="G345" s="207"/>
      <c r="H345" s="206"/>
      <c r="I345" s="206"/>
      <c r="J345" s="206"/>
      <c r="K345" s="206"/>
      <c r="L345" s="206"/>
      <c r="M345" s="207"/>
      <c r="N345" s="206">
        <f>D27</f>
        <v>0</v>
      </c>
      <c r="O345" s="207"/>
      <c r="P345" s="175" t="e">
        <f t="shared" si="5"/>
        <v>#DIV/0!</v>
      </c>
    </row>
    <row r="346" spans="5:16" ht="13" customHeight="1">
      <c r="E346" s="152">
        <v>345</v>
      </c>
      <c r="F346" s="206">
        <f>D11</f>
        <v>0</v>
      </c>
      <c r="G346" s="206">
        <f>D6</f>
        <v>0</v>
      </c>
      <c r="H346" s="206"/>
      <c r="I346" s="206"/>
      <c r="J346" s="206">
        <f>T5</f>
        <v>0</v>
      </c>
      <c r="K346" s="206"/>
      <c r="L346" s="206">
        <f>T7</f>
        <v>0</v>
      </c>
      <c r="M346" s="207"/>
      <c r="N346" s="206">
        <f>D27</f>
        <v>0</v>
      </c>
      <c r="O346" s="206" t="e">
        <f>D14</f>
        <v>#DIV/0!</v>
      </c>
      <c r="P346" s="175" t="e">
        <f t="shared" si="5"/>
        <v>#DIV/0!</v>
      </c>
    </row>
    <row r="347" spans="5:16" ht="13" customHeight="1">
      <c r="E347" s="152">
        <v>346</v>
      </c>
      <c r="F347" s="206">
        <f>D11</f>
        <v>0</v>
      </c>
      <c r="G347" s="207"/>
      <c r="H347" s="206"/>
      <c r="I347" s="206"/>
      <c r="J347" s="206"/>
      <c r="K347" s="206"/>
      <c r="L347" s="206"/>
      <c r="M347" s="207"/>
      <c r="N347" s="206">
        <f>D27</f>
        <v>0</v>
      </c>
      <c r="O347" s="207"/>
      <c r="P347" s="175" t="e">
        <f t="shared" si="5"/>
        <v>#DIV/0!</v>
      </c>
    </row>
    <row r="348" spans="5:16" ht="13" customHeight="1">
      <c r="E348" s="152">
        <v>347</v>
      </c>
      <c r="F348" s="206">
        <f>D11</f>
        <v>0</v>
      </c>
      <c r="G348" s="207"/>
      <c r="H348" s="206"/>
      <c r="I348" s="206"/>
      <c r="J348" s="206"/>
      <c r="K348" s="206"/>
      <c r="L348" s="206"/>
      <c r="M348" s="207"/>
      <c r="N348" s="206">
        <f>D27</f>
        <v>0</v>
      </c>
      <c r="O348" s="207"/>
      <c r="P348" s="175" t="e">
        <f t="shared" si="5"/>
        <v>#DIV/0!</v>
      </c>
    </row>
    <row r="349" spans="5:16" ht="13" customHeight="1">
      <c r="E349" s="152">
        <v>348</v>
      </c>
      <c r="F349" s="206">
        <f>D11</f>
        <v>0</v>
      </c>
      <c r="G349" s="207"/>
      <c r="H349" s="206"/>
      <c r="I349" s="206"/>
      <c r="J349" s="206"/>
      <c r="K349" s="206"/>
      <c r="L349" s="206"/>
      <c r="M349" s="207"/>
      <c r="N349" s="206">
        <f>D27</f>
        <v>0</v>
      </c>
      <c r="O349" s="207"/>
      <c r="P349" s="175" t="e">
        <f t="shared" si="5"/>
        <v>#DIV/0!</v>
      </c>
    </row>
    <row r="350" spans="5:16" ht="13" customHeight="1">
      <c r="E350" s="152">
        <v>349</v>
      </c>
      <c r="F350" s="206">
        <f>D11</f>
        <v>0</v>
      </c>
      <c r="G350" s="207"/>
      <c r="H350" s="206"/>
      <c r="I350" s="206"/>
      <c r="J350" s="206"/>
      <c r="K350" s="206"/>
      <c r="L350" s="206"/>
      <c r="M350" s="207"/>
      <c r="N350" s="206">
        <f>D27</f>
        <v>0</v>
      </c>
      <c r="O350" s="207"/>
      <c r="P350" s="175" t="e">
        <f t="shared" si="5"/>
        <v>#DIV/0!</v>
      </c>
    </row>
    <row r="351" spans="5:16" ht="13" customHeight="1">
      <c r="E351" s="152">
        <v>350</v>
      </c>
      <c r="F351" s="206">
        <f>D11</f>
        <v>0</v>
      </c>
      <c r="G351" s="207"/>
      <c r="H351" s="206"/>
      <c r="I351" s="206"/>
      <c r="J351" s="206"/>
      <c r="K351" s="206">
        <f>T6</f>
        <v>0</v>
      </c>
      <c r="L351" s="206"/>
      <c r="M351" s="207"/>
      <c r="N351" s="206">
        <f>D27</f>
        <v>0</v>
      </c>
      <c r="O351" s="207"/>
      <c r="P351" s="175" t="e">
        <f t="shared" si="5"/>
        <v>#DIV/0!</v>
      </c>
    </row>
    <row r="352" spans="5:16" ht="13" customHeight="1">
      <c r="E352" s="152">
        <v>351</v>
      </c>
      <c r="F352" s="206">
        <f>D11</f>
        <v>0</v>
      </c>
      <c r="G352" s="207"/>
      <c r="H352" s="206"/>
      <c r="I352" s="206"/>
      <c r="J352" s="206"/>
      <c r="K352" s="206"/>
      <c r="L352" s="206"/>
      <c r="M352" s="207"/>
      <c r="N352" s="206">
        <f>D27</f>
        <v>0</v>
      </c>
      <c r="O352" s="207"/>
      <c r="P352" s="175" t="e">
        <f t="shared" si="5"/>
        <v>#DIV/0!</v>
      </c>
    </row>
    <row r="353" spans="5:16" ht="13" customHeight="1">
      <c r="E353" s="152">
        <v>352</v>
      </c>
      <c r="F353" s="206">
        <f>D11</f>
        <v>0</v>
      </c>
      <c r="G353" s="207"/>
      <c r="H353" s="206"/>
      <c r="I353" s="206"/>
      <c r="J353" s="206"/>
      <c r="K353" s="206"/>
      <c r="L353" s="206"/>
      <c r="M353" s="207"/>
      <c r="N353" s="206">
        <f>D27</f>
        <v>0</v>
      </c>
      <c r="O353" s="206" t="e">
        <f>D14</f>
        <v>#DIV/0!</v>
      </c>
      <c r="P353" s="175" t="e">
        <f t="shared" si="5"/>
        <v>#DIV/0!</v>
      </c>
    </row>
    <row r="354" spans="5:16" ht="13" customHeight="1">
      <c r="E354" s="152">
        <v>353</v>
      </c>
      <c r="F354" s="206">
        <f>D11</f>
        <v>0</v>
      </c>
      <c r="G354" s="207"/>
      <c r="H354" s="206"/>
      <c r="I354" s="206"/>
      <c r="J354" s="206"/>
      <c r="K354" s="206"/>
      <c r="L354" s="206"/>
      <c r="M354" s="207"/>
      <c r="N354" s="206">
        <f>D27</f>
        <v>0</v>
      </c>
      <c r="O354" s="207"/>
      <c r="P354" s="175" t="e">
        <f t="shared" si="5"/>
        <v>#DIV/0!</v>
      </c>
    </row>
    <row r="355" spans="5:16" ht="13" customHeight="1">
      <c r="E355" s="152">
        <v>354</v>
      </c>
      <c r="F355" s="206">
        <f>D11</f>
        <v>0</v>
      </c>
      <c r="G355" s="207"/>
      <c r="H355" s="206"/>
      <c r="I355" s="206"/>
      <c r="J355" s="206"/>
      <c r="K355" s="206"/>
      <c r="L355" s="206"/>
      <c r="M355" s="207"/>
      <c r="N355" s="206">
        <f>D27</f>
        <v>0</v>
      </c>
      <c r="O355" s="207"/>
      <c r="P355" s="175" t="e">
        <f t="shared" si="5"/>
        <v>#DIV/0!</v>
      </c>
    </row>
    <row r="356" spans="5:16" ht="13" customHeight="1">
      <c r="E356" s="152">
        <v>355</v>
      </c>
      <c r="F356" s="206">
        <f>D11</f>
        <v>0</v>
      </c>
      <c r="G356" s="207"/>
      <c r="H356" s="206">
        <f>T3</f>
        <v>0</v>
      </c>
      <c r="I356" s="206">
        <f>T4</f>
        <v>0</v>
      </c>
      <c r="J356" s="206"/>
      <c r="K356" s="206"/>
      <c r="L356" s="206"/>
      <c r="M356" s="207"/>
      <c r="N356" s="206">
        <f>D27</f>
        <v>0</v>
      </c>
      <c r="O356" s="207"/>
      <c r="P356" s="175" t="e">
        <f t="shared" si="5"/>
        <v>#DIV/0!</v>
      </c>
    </row>
    <row r="357" spans="5:16" ht="13" customHeight="1">
      <c r="E357" s="152">
        <v>356</v>
      </c>
      <c r="F357" s="206">
        <f>D11</f>
        <v>0</v>
      </c>
      <c r="G357" s="207"/>
      <c r="H357" s="206"/>
      <c r="I357" s="206"/>
      <c r="J357" s="206"/>
      <c r="K357" s="206"/>
      <c r="L357" s="206"/>
      <c r="M357" s="207"/>
      <c r="N357" s="206">
        <f>D27</f>
        <v>0</v>
      </c>
      <c r="O357" s="207"/>
      <c r="P357" s="175" t="e">
        <f t="shared" si="5"/>
        <v>#DIV/0!</v>
      </c>
    </row>
    <row r="358" spans="5:16" ht="13" customHeight="1">
      <c r="E358" s="152">
        <v>357</v>
      </c>
      <c r="F358" s="206">
        <f>D11</f>
        <v>0</v>
      </c>
      <c r="G358" s="207"/>
      <c r="H358" s="206"/>
      <c r="I358" s="206"/>
      <c r="J358" s="206"/>
      <c r="K358" s="206"/>
      <c r="L358" s="206"/>
      <c r="M358" s="207"/>
      <c r="N358" s="206">
        <f>D27</f>
        <v>0</v>
      </c>
      <c r="O358" s="207"/>
      <c r="P358" s="175" t="e">
        <f t="shared" si="5"/>
        <v>#DIV/0!</v>
      </c>
    </row>
    <row r="359" spans="5:16" ht="13" customHeight="1">
      <c r="E359" s="152">
        <v>358</v>
      </c>
      <c r="F359" s="206">
        <f>D11</f>
        <v>0</v>
      </c>
      <c r="G359" s="207"/>
      <c r="H359" s="206"/>
      <c r="I359" s="206"/>
      <c r="J359" s="206"/>
      <c r="K359" s="206"/>
      <c r="L359" s="206"/>
      <c r="M359" s="207"/>
      <c r="N359" s="206">
        <f>D27</f>
        <v>0</v>
      </c>
      <c r="O359" s="207"/>
      <c r="P359" s="175" t="e">
        <f t="shared" si="5"/>
        <v>#DIV/0!</v>
      </c>
    </row>
    <row r="360" spans="5:16" ht="13" customHeight="1">
      <c r="E360" s="152">
        <v>359</v>
      </c>
      <c r="F360" s="206">
        <f>D11</f>
        <v>0</v>
      </c>
      <c r="G360" s="207"/>
      <c r="H360" s="206"/>
      <c r="I360" s="206"/>
      <c r="J360" s="206"/>
      <c r="K360" s="206"/>
      <c r="L360" s="206"/>
      <c r="M360" s="207"/>
      <c r="N360" s="206">
        <f>D27</f>
        <v>0</v>
      </c>
      <c r="O360" s="207"/>
      <c r="P360" s="175" t="e">
        <f t="shared" si="5"/>
        <v>#DIV/0!</v>
      </c>
    </row>
    <row r="361" spans="5:16" ht="13" customHeight="1">
      <c r="E361" s="152">
        <v>360</v>
      </c>
      <c r="F361" s="206">
        <f>D11+R20</f>
        <v>0</v>
      </c>
      <c r="G361" s="206">
        <f>D6</f>
        <v>0</v>
      </c>
      <c r="H361" s="206"/>
      <c r="I361" s="206"/>
      <c r="J361" s="206">
        <f>T5</f>
        <v>0</v>
      </c>
      <c r="K361" s="206"/>
      <c r="L361" s="206">
        <f>T7</f>
        <v>0</v>
      </c>
      <c r="M361" s="207"/>
      <c r="N361" s="206">
        <f>D27</f>
        <v>0</v>
      </c>
      <c r="O361" s="206" t="e">
        <f>D14</f>
        <v>#DIV/0!</v>
      </c>
      <c r="P361" s="175" t="e">
        <f t="shared" si="5"/>
        <v>#DIV/0!</v>
      </c>
    </row>
    <row r="362" spans="5:16" ht="13" customHeight="1">
      <c r="E362" s="152">
        <v>361</v>
      </c>
      <c r="F362" s="206">
        <f>D11</f>
        <v>0</v>
      </c>
      <c r="G362" s="207"/>
      <c r="H362" s="206"/>
      <c r="I362" s="206"/>
      <c r="J362" s="206"/>
      <c r="K362" s="206"/>
      <c r="L362" s="206"/>
      <c r="M362" s="207"/>
      <c r="N362" s="206">
        <f>D27</f>
        <v>0</v>
      </c>
      <c r="O362" s="207"/>
      <c r="P362" s="175" t="e">
        <f t="shared" si="5"/>
        <v>#DIV/0!</v>
      </c>
    </row>
    <row r="363" spans="5:16" ht="13" customHeight="1">
      <c r="E363" s="152">
        <v>362</v>
      </c>
      <c r="F363" s="206">
        <f>D11</f>
        <v>0</v>
      </c>
      <c r="G363" s="207"/>
      <c r="H363" s="206"/>
      <c r="I363" s="206"/>
      <c r="J363" s="206"/>
      <c r="K363" s="206"/>
      <c r="L363" s="206"/>
      <c r="M363" s="207"/>
      <c r="N363" s="206">
        <f>D27</f>
        <v>0</v>
      </c>
      <c r="O363" s="207"/>
      <c r="P363" s="175" t="e">
        <f t="shared" si="5"/>
        <v>#DIV/0!</v>
      </c>
    </row>
    <row r="364" spans="5:16" ht="13" customHeight="1">
      <c r="E364" s="152">
        <v>363</v>
      </c>
      <c r="F364" s="206">
        <f>D11</f>
        <v>0</v>
      </c>
      <c r="G364" s="207"/>
      <c r="H364" s="206"/>
      <c r="I364" s="206"/>
      <c r="J364" s="206"/>
      <c r="K364" s="206"/>
      <c r="L364" s="206"/>
      <c r="M364" s="207"/>
      <c r="N364" s="206">
        <f>D27</f>
        <v>0</v>
      </c>
      <c r="O364" s="207"/>
      <c r="P364" s="175" t="e">
        <f t="shared" si="5"/>
        <v>#DIV/0!</v>
      </c>
    </row>
    <row r="365" spans="5:16" ht="13" customHeight="1">
      <c r="E365" s="152">
        <v>364</v>
      </c>
      <c r="F365" s="206">
        <f>D11</f>
        <v>0</v>
      </c>
      <c r="G365" s="207"/>
      <c r="H365" s="206"/>
      <c r="I365" s="206"/>
      <c r="J365" s="206"/>
      <c r="K365" s="206"/>
      <c r="L365" s="206"/>
      <c r="M365" s="207"/>
      <c r="N365" s="206">
        <f>D27</f>
        <v>0</v>
      </c>
      <c r="O365" s="207"/>
      <c r="P365" s="175" t="e">
        <f t="shared" si="5"/>
        <v>#DIV/0!</v>
      </c>
    </row>
    <row r="366" spans="5:16" ht="13" customHeight="1">
      <c r="E366" s="169">
        <v>365</v>
      </c>
      <c r="F366" s="208">
        <f>D11</f>
        <v>0</v>
      </c>
      <c r="G366" s="209"/>
      <c r="H366" s="208"/>
      <c r="I366" s="208"/>
      <c r="J366" s="208"/>
      <c r="K366" s="208">
        <f>T6</f>
        <v>0</v>
      </c>
      <c r="L366" s="208"/>
      <c r="M366" s="208">
        <f>D17</f>
        <v>0</v>
      </c>
      <c r="N366" s="208">
        <f>D27</f>
        <v>0</v>
      </c>
      <c r="O366" s="209"/>
      <c r="P366" s="175" t="e">
        <f t="shared" si="5"/>
        <v>#DIV/0!</v>
      </c>
    </row>
    <row r="367" spans="5:16" ht="13" customHeight="1"/>
    <row r="368" spans="5:16" ht="13" customHeight="1">
      <c r="P368" s="172"/>
    </row>
  </sheetData>
  <mergeCells count="1">
    <mergeCell ref="U2:V2"/>
  </mergeCells>
  <pageMargins left="1.299212598425197" right="0.31496062992125984" top="0.55118110236220474" bottom="0.55118110236220474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2</vt:i4>
      </vt:variant>
    </vt:vector>
  </HeadingPairs>
  <TitlesOfParts>
    <vt:vector size="9" baseType="lpstr">
      <vt:lpstr>Indice</vt:lpstr>
      <vt:lpstr>Ventas</vt:lpstr>
      <vt:lpstr>Compras</vt:lpstr>
      <vt:lpstr>E Resultados</vt:lpstr>
      <vt:lpstr>Indicadores</vt:lpstr>
      <vt:lpstr>O y A 15</vt:lpstr>
      <vt:lpstr>O y A 7 y fiado</vt:lpstr>
      <vt:lpstr>Flujo de Fondos 15</vt:lpstr>
      <vt:lpstr>FF y fiado</vt:lpstr>
    </vt:vector>
  </TitlesOfParts>
  <Company>MyHouse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Carlos Sandoval</cp:lastModifiedBy>
  <cp:lastPrinted>2015-02-11T12:08:17Z</cp:lastPrinted>
  <dcterms:created xsi:type="dcterms:W3CDTF">2004-07-20T22:51:19Z</dcterms:created>
  <dcterms:modified xsi:type="dcterms:W3CDTF">2023-07-19T16:10:40Z</dcterms:modified>
</cp:coreProperties>
</file>