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chartsheets/sheet1.xml" ContentType="application/vnd.openxmlformats-officedocument.spreadsheetml.chartsheet+xml"/>
  <Override PartName="/xl/worksheets/sheet7.xml" ContentType="application/vnd.openxmlformats-officedocument.spreadsheetml.worksheet+xml"/>
  <Override PartName="/xl/chartsheets/sheet2.xml" ContentType="application/vnd.openxmlformats-officedocument.spreadsheetml.chartsheet+xml"/>
  <Override PartName="/xl/worksheets/sheet8.xml" ContentType="application/vnd.openxmlformats-officedocument.spreadsheetml.worksheet+xml"/>
  <Override PartName="/xl/chartsheets/sheet3.xml" ContentType="application/vnd.openxmlformats-officedocument.spreadsheetml.chartsheet+xml"/>
  <Override PartName="/xl/worksheets/sheet9.xml" ContentType="application/vnd.openxmlformats-officedocument.spreadsheetml.worksheet+xml"/>
  <Override PartName="/xl/chartsheets/sheet4.xml" ContentType="application/vnd.openxmlformats-officedocument.spreadsheetml.chart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cs00137\Desktop\"/>
    </mc:Choice>
  </mc:AlternateContent>
  <bookViews>
    <workbookView xWindow="0" yWindow="0" windowWidth="19200" windowHeight="6760" tabRatio="927"/>
  </bookViews>
  <sheets>
    <sheet name="Indice" sheetId="44" r:id="rId1"/>
    <sheet name="Ventas" sheetId="30" r:id="rId2"/>
    <sheet name="Compras" sheetId="29" r:id="rId3"/>
    <sheet name="Estado de Resultados" sheetId="72" r:id="rId4"/>
    <sheet name="Almacenero" sheetId="81" state="hidden" r:id="rId5"/>
    <sheet name="Ratios" sheetId="51" r:id="rId6"/>
    <sheet name="FF 7 dias" sheetId="73" r:id="rId7"/>
    <sheet name="O y A 7 " sheetId="70" state="hidden" r:id="rId8"/>
    <sheet name="FF 14 dias" sheetId="76" r:id="rId9"/>
    <sheet name="O y A 14" sheetId="74" state="hidden" r:id="rId10"/>
    <sheet name="FF 21 dias" sheetId="78" r:id="rId11"/>
    <sheet name="O y A 21" sheetId="77" state="hidden" r:id="rId12"/>
    <sheet name="FF 28 dias" sheetId="80" r:id="rId13"/>
    <sheet name="O y A 28" sheetId="79" state="hidden" r:id="rId14"/>
  </sheets>
  <definedNames>
    <definedName name="DATOS_MES">"ETIQUETA"</definedName>
    <definedName name="xx" localSheetId="9">#REF!</definedName>
    <definedName name="xx" localSheetId="11">#REF!</definedName>
    <definedName name="xx" localSheetId="13">#REF!</definedName>
    <definedName name="xx" localSheetId="7">#REF!</definedName>
    <definedName name="xx">#REF!</definedName>
  </definedNames>
  <calcPr calcId="162913"/>
</workbook>
</file>

<file path=xl/calcChain.xml><?xml version="1.0" encoding="utf-8"?>
<calcChain xmlns="http://schemas.openxmlformats.org/spreadsheetml/2006/main">
  <c r="D7" i="81" l="1"/>
  <c r="D6" i="81"/>
  <c r="K30" i="51" l="1"/>
  <c r="K32" i="51" s="1"/>
  <c r="B27" i="79"/>
  <c r="B25" i="79"/>
  <c r="B23" i="79"/>
  <c r="D27" i="79" s="1"/>
  <c r="B21" i="79"/>
  <c r="B17" i="79"/>
  <c r="B16" i="79"/>
  <c r="B12" i="79"/>
  <c r="B11" i="79"/>
  <c r="B10" i="79"/>
  <c r="B9" i="79"/>
  <c r="S8" i="79"/>
  <c r="B8" i="79"/>
  <c r="B7" i="79"/>
  <c r="P6" i="79"/>
  <c r="B6" i="79"/>
  <c r="D4" i="79" s="1"/>
  <c r="O5" i="79"/>
  <c r="B5" i="79"/>
  <c r="B4" i="79"/>
  <c r="B3" i="79"/>
  <c r="B2" i="79"/>
  <c r="B1" i="79"/>
  <c r="Q7" i="79" s="1"/>
  <c r="B27" i="77"/>
  <c r="B25" i="77"/>
  <c r="B23" i="77"/>
  <c r="D27" i="77" s="1"/>
  <c r="K359" i="77" s="1"/>
  <c r="B21" i="77"/>
  <c r="B17" i="77"/>
  <c r="B16" i="77"/>
  <c r="B12" i="77"/>
  <c r="B11" i="77"/>
  <c r="B10" i="77"/>
  <c r="B9" i="77"/>
  <c r="S8" i="77"/>
  <c r="B8" i="77"/>
  <c r="B7" i="77"/>
  <c r="P6" i="77"/>
  <c r="B6" i="77"/>
  <c r="D4" i="77" s="1"/>
  <c r="Q5" i="77"/>
  <c r="O5" i="77"/>
  <c r="B5" i="77"/>
  <c r="B4" i="77"/>
  <c r="B3" i="77"/>
  <c r="B2" i="77"/>
  <c r="B1" i="77"/>
  <c r="Q7" i="77" s="1"/>
  <c r="B27" i="74"/>
  <c r="B25" i="74"/>
  <c r="B23" i="74"/>
  <c r="D27" i="74" s="1"/>
  <c r="K150" i="74" s="1"/>
  <c r="B21" i="74"/>
  <c r="B17" i="74"/>
  <c r="B16" i="74"/>
  <c r="B12" i="74"/>
  <c r="B11" i="74"/>
  <c r="B10" i="74"/>
  <c r="C11" i="74" s="1"/>
  <c r="B9" i="74"/>
  <c r="S8" i="74"/>
  <c r="B8" i="74"/>
  <c r="B7" i="74"/>
  <c r="P6" i="74"/>
  <c r="B6" i="74"/>
  <c r="D4" i="74" s="1"/>
  <c r="O5" i="74"/>
  <c r="B5" i="74"/>
  <c r="B4" i="74"/>
  <c r="B3" i="74"/>
  <c r="B2" i="74"/>
  <c r="B1" i="74"/>
  <c r="Q6" i="74" s="1"/>
  <c r="O5" i="70"/>
  <c r="B27" i="70"/>
  <c r="B25" i="70"/>
  <c r="B23" i="70"/>
  <c r="D27" i="70" s="1"/>
  <c r="K2" i="70" s="1"/>
  <c r="B21" i="70"/>
  <c r="B17" i="70"/>
  <c r="B16" i="70"/>
  <c r="K37" i="77" l="1"/>
  <c r="K52" i="77"/>
  <c r="K216" i="79"/>
  <c r="K6" i="79"/>
  <c r="K9" i="79"/>
  <c r="K2" i="77"/>
  <c r="K107" i="77"/>
  <c r="K18" i="77"/>
  <c r="K166" i="77"/>
  <c r="K244" i="77"/>
  <c r="D6" i="79"/>
  <c r="G61" i="79" s="1"/>
  <c r="Q6" i="77"/>
  <c r="C11" i="79"/>
  <c r="C11" i="77"/>
  <c r="C8" i="77"/>
  <c r="D11" i="79"/>
  <c r="F357" i="79" s="1"/>
  <c r="D6" i="74"/>
  <c r="G271" i="74" s="1"/>
  <c r="Q6" i="79"/>
  <c r="Q4" i="79"/>
  <c r="I116" i="79" s="1"/>
  <c r="K70" i="79"/>
  <c r="K5" i="79"/>
  <c r="K7" i="79"/>
  <c r="K87" i="79"/>
  <c r="K2" i="79"/>
  <c r="K13" i="79"/>
  <c r="K99" i="79"/>
  <c r="K73" i="77"/>
  <c r="K118" i="79"/>
  <c r="K154" i="79"/>
  <c r="K4" i="79"/>
  <c r="K19" i="79"/>
  <c r="K41" i="79"/>
  <c r="K165" i="79"/>
  <c r="K51" i="79"/>
  <c r="K8" i="77"/>
  <c r="K20" i="77"/>
  <c r="K40" i="77"/>
  <c r="K54" i="77"/>
  <c r="K76" i="77"/>
  <c r="K113" i="77"/>
  <c r="K167" i="77"/>
  <c r="K290" i="77"/>
  <c r="K14" i="74"/>
  <c r="K13" i="77"/>
  <c r="K26" i="77"/>
  <c r="K42" i="77"/>
  <c r="K55" i="77"/>
  <c r="K78" i="77"/>
  <c r="K117" i="77"/>
  <c r="K175" i="77"/>
  <c r="K312" i="77"/>
  <c r="K3" i="79"/>
  <c r="K8" i="79"/>
  <c r="K11" i="79"/>
  <c r="K17" i="79"/>
  <c r="K25" i="79"/>
  <c r="K58" i="79"/>
  <c r="K106" i="79"/>
  <c r="K9" i="74"/>
  <c r="K22" i="77"/>
  <c r="K44" i="77"/>
  <c r="K56" i="77"/>
  <c r="K81" i="77"/>
  <c r="K122" i="77"/>
  <c r="K190" i="77"/>
  <c r="K321" i="77"/>
  <c r="K18" i="79"/>
  <c r="K68" i="79"/>
  <c r="K16" i="74"/>
  <c r="K9" i="77"/>
  <c r="K14" i="77"/>
  <c r="K45" i="77"/>
  <c r="K197" i="77"/>
  <c r="K27" i="74"/>
  <c r="K136" i="77"/>
  <c r="K32" i="77"/>
  <c r="K213" i="77"/>
  <c r="K29" i="79"/>
  <c r="K137" i="79"/>
  <c r="K92" i="74"/>
  <c r="K27" i="77"/>
  <c r="K59" i="77"/>
  <c r="K83" i="77"/>
  <c r="K127" i="77"/>
  <c r="K328" i="77"/>
  <c r="K30" i="77"/>
  <c r="K47" i="77"/>
  <c r="K61" i="77"/>
  <c r="K89" i="77"/>
  <c r="K198" i="77"/>
  <c r="K351" i="77"/>
  <c r="K72" i="79"/>
  <c r="K135" i="79"/>
  <c r="K20" i="74"/>
  <c r="K34" i="74"/>
  <c r="K16" i="77"/>
  <c r="K49" i="77"/>
  <c r="K64" i="77"/>
  <c r="K90" i="77"/>
  <c r="K146" i="77"/>
  <c r="K77" i="79"/>
  <c r="K38" i="74"/>
  <c r="K4" i="77"/>
  <c r="K11" i="77"/>
  <c r="K24" i="77"/>
  <c r="K35" i="77"/>
  <c r="K50" i="77"/>
  <c r="K69" i="77"/>
  <c r="K98" i="77"/>
  <c r="K151" i="77"/>
  <c r="K228" i="77"/>
  <c r="K10" i="79"/>
  <c r="K15" i="79"/>
  <c r="K23" i="79"/>
  <c r="K39" i="79"/>
  <c r="K80" i="79"/>
  <c r="K145" i="79"/>
  <c r="Q5" i="79"/>
  <c r="K206" i="79"/>
  <c r="K128" i="79"/>
  <c r="K147" i="79"/>
  <c r="K245" i="79"/>
  <c r="K283" i="79"/>
  <c r="K322" i="79"/>
  <c r="I221" i="79"/>
  <c r="G301" i="79"/>
  <c r="G241" i="79"/>
  <c r="G331" i="79"/>
  <c r="G211" i="79"/>
  <c r="G151" i="79"/>
  <c r="K111" i="79"/>
  <c r="K130" i="79"/>
  <c r="K159" i="79"/>
  <c r="K254" i="79"/>
  <c r="K293" i="79"/>
  <c r="K331" i="79"/>
  <c r="K34" i="79"/>
  <c r="K63" i="79"/>
  <c r="K101" i="79"/>
  <c r="G121" i="79"/>
  <c r="K140" i="79"/>
  <c r="C8" i="79"/>
  <c r="Q3" i="79"/>
  <c r="K364" i="79"/>
  <c r="K347" i="79"/>
  <c r="K342" i="79"/>
  <c r="K340" i="79"/>
  <c r="K328" i="79"/>
  <c r="K321" i="79"/>
  <c r="K316" i="79"/>
  <c r="K309" i="79"/>
  <c r="K304" i="79"/>
  <c r="K287" i="79"/>
  <c r="K282" i="79"/>
  <c r="K280" i="79"/>
  <c r="K268" i="79"/>
  <c r="K261" i="79"/>
  <c r="K256" i="79"/>
  <c r="K249" i="79"/>
  <c r="K244" i="79"/>
  <c r="K227" i="79"/>
  <c r="K222" i="79"/>
  <c r="K220" i="79"/>
  <c r="K208" i="79"/>
  <c r="K201" i="79"/>
  <c r="K196" i="79"/>
  <c r="K189" i="79"/>
  <c r="K184" i="79"/>
  <c r="K167" i="79"/>
  <c r="K366" i="79"/>
  <c r="K359" i="79"/>
  <c r="K352" i="79"/>
  <c r="K335" i="79"/>
  <c r="K318" i="79"/>
  <c r="K313" i="79"/>
  <c r="K306" i="79"/>
  <c r="K299" i="79"/>
  <c r="K292" i="79"/>
  <c r="K275" i="79"/>
  <c r="K258" i="79"/>
  <c r="K253" i="79"/>
  <c r="K246" i="79"/>
  <c r="K239" i="79"/>
  <c r="K232" i="79"/>
  <c r="K215" i="79"/>
  <c r="K198" i="79"/>
  <c r="K193" i="79"/>
  <c r="K186" i="79"/>
  <c r="K179" i="79"/>
  <c r="K172" i="79"/>
  <c r="K361" i="79"/>
  <c r="K356" i="79"/>
  <c r="K354" i="79"/>
  <c r="K349" i="79"/>
  <c r="K344" i="79"/>
  <c r="K337" i="79"/>
  <c r="K332" i="79"/>
  <c r="K330" i="79"/>
  <c r="K323" i="79"/>
  <c r="K301" i="79"/>
  <c r="K296" i="79"/>
  <c r="K294" i="79"/>
  <c r="K289" i="79"/>
  <c r="K284" i="79"/>
  <c r="K277" i="79"/>
  <c r="K272" i="79"/>
  <c r="K270" i="79"/>
  <c r="K263" i="79"/>
  <c r="K241" i="79"/>
  <c r="K236" i="79"/>
  <c r="K234" i="79"/>
  <c r="K229" i="79"/>
  <c r="K224" i="79"/>
  <c r="K217" i="79"/>
  <c r="K212" i="79"/>
  <c r="K210" i="79"/>
  <c r="K203" i="79"/>
  <c r="K181" i="79"/>
  <c r="K176" i="79"/>
  <c r="K174" i="79"/>
  <c r="K169" i="79"/>
  <c r="K164" i="79"/>
  <c r="K363" i="79"/>
  <c r="K341" i="79"/>
  <c r="K327" i="79"/>
  <c r="K325" i="79"/>
  <c r="K320" i="79"/>
  <c r="K315" i="79"/>
  <c r="K308" i="79"/>
  <c r="K303" i="79"/>
  <c r="K281" i="79"/>
  <c r="K267" i="79"/>
  <c r="K265" i="79"/>
  <c r="K260" i="79"/>
  <c r="K255" i="79"/>
  <c r="K248" i="79"/>
  <c r="K243" i="79"/>
  <c r="K221" i="79"/>
  <c r="K207" i="79"/>
  <c r="K205" i="79"/>
  <c r="K200" i="79"/>
  <c r="K195" i="79"/>
  <c r="K188" i="79"/>
  <c r="K183" i="79"/>
  <c r="K358" i="79"/>
  <c r="K351" i="79"/>
  <c r="K346" i="79"/>
  <c r="K339" i="79"/>
  <c r="K334" i="79"/>
  <c r="K317" i="79"/>
  <c r="K312" i="79"/>
  <c r="K310" i="79"/>
  <c r="K298" i="79"/>
  <c r="K291" i="79"/>
  <c r="K286" i="79"/>
  <c r="K279" i="79"/>
  <c r="K274" i="79"/>
  <c r="K257" i="79"/>
  <c r="K252" i="79"/>
  <c r="K250" i="79"/>
  <c r="K238" i="79"/>
  <c r="K231" i="79"/>
  <c r="K226" i="79"/>
  <c r="K219" i="79"/>
  <c r="K214" i="79"/>
  <c r="K197" i="79"/>
  <c r="K192" i="79"/>
  <c r="K190" i="79"/>
  <c r="K178" i="79"/>
  <c r="K171" i="79"/>
  <c r="K166" i="79"/>
  <c r="K365" i="79"/>
  <c r="K348" i="79"/>
  <c r="K343" i="79"/>
  <c r="K336" i="79"/>
  <c r="K357" i="79"/>
  <c r="K355" i="79"/>
  <c r="K350" i="79"/>
  <c r="K345" i="79"/>
  <c r="K338" i="79"/>
  <c r="K333" i="79"/>
  <c r="K311" i="79"/>
  <c r="K297" i="79"/>
  <c r="K295" i="79"/>
  <c r="K290" i="79"/>
  <c r="K285" i="79"/>
  <c r="K278" i="79"/>
  <c r="K273" i="79"/>
  <c r="K251" i="79"/>
  <c r="K237" i="79"/>
  <c r="K235" i="79"/>
  <c r="K230" i="79"/>
  <c r="K225" i="79"/>
  <c r="K218" i="79"/>
  <c r="K213" i="79"/>
  <c r="K191" i="79"/>
  <c r="K329" i="79"/>
  <c r="K262" i="79"/>
  <c r="K223" i="79"/>
  <c r="K185" i="79"/>
  <c r="K177" i="79"/>
  <c r="K163" i="79"/>
  <c r="K156" i="79"/>
  <c r="K149" i="79"/>
  <c r="K142" i="79"/>
  <c r="K125" i="79"/>
  <c r="K108" i="79"/>
  <c r="K103" i="79"/>
  <c r="K96" i="79"/>
  <c r="K89" i="79"/>
  <c r="K82" i="79"/>
  <c r="K65" i="79"/>
  <c r="K48" i="79"/>
  <c r="K43" i="79"/>
  <c r="K31" i="79"/>
  <c r="K362" i="79"/>
  <c r="K319" i="79"/>
  <c r="K300" i="79"/>
  <c r="K271" i="79"/>
  <c r="K242" i="79"/>
  <c r="K233" i="79"/>
  <c r="K204" i="79"/>
  <c r="K194" i="79"/>
  <c r="K170" i="79"/>
  <c r="K151" i="79"/>
  <c r="K146" i="79"/>
  <c r="K144" i="79"/>
  <c r="K139" i="79"/>
  <c r="K134" i="79"/>
  <c r="K127" i="79"/>
  <c r="K122" i="79"/>
  <c r="K120" i="79"/>
  <c r="K113" i="79"/>
  <c r="K91" i="79"/>
  <c r="K86" i="79"/>
  <c r="K84" i="79"/>
  <c r="K79" i="79"/>
  <c r="K74" i="79"/>
  <c r="K67" i="79"/>
  <c r="K62" i="79"/>
  <c r="K60" i="79"/>
  <c r="K53" i="79"/>
  <c r="K38" i="79"/>
  <c r="K33" i="79"/>
  <c r="K360" i="79"/>
  <c r="K288" i="79"/>
  <c r="K269" i="79"/>
  <c r="K202" i="79"/>
  <c r="K168" i="79"/>
  <c r="K158" i="79"/>
  <c r="K153" i="79"/>
  <c r="K131" i="79"/>
  <c r="K117" i="79"/>
  <c r="K115" i="79"/>
  <c r="K110" i="79"/>
  <c r="K105" i="79"/>
  <c r="K98" i="79"/>
  <c r="K93" i="79"/>
  <c r="K71" i="79"/>
  <c r="K57" i="79"/>
  <c r="K55" i="79"/>
  <c r="K50" i="79"/>
  <c r="K45" i="79"/>
  <c r="K40" i="79"/>
  <c r="K28" i="79"/>
  <c r="K26" i="79"/>
  <c r="K326" i="79"/>
  <c r="K307" i="79"/>
  <c r="K259" i="79"/>
  <c r="K240" i="79"/>
  <c r="K211" i="79"/>
  <c r="K182" i="79"/>
  <c r="K175" i="79"/>
  <c r="K162" i="79"/>
  <c r="K160" i="79"/>
  <c r="K148" i="79"/>
  <c r="K141" i="79"/>
  <c r="K136" i="79"/>
  <c r="K129" i="79"/>
  <c r="K124" i="79"/>
  <c r="K107" i="79"/>
  <c r="K102" i="79"/>
  <c r="K100" i="79"/>
  <c r="K88" i="79"/>
  <c r="K81" i="79"/>
  <c r="K76" i="79"/>
  <c r="K69" i="79"/>
  <c r="K64" i="79"/>
  <c r="K47" i="79"/>
  <c r="K42" i="79"/>
  <c r="K35" i="79"/>
  <c r="K30" i="79"/>
  <c r="K24" i="79"/>
  <c r="K305" i="79"/>
  <c r="K276" i="79"/>
  <c r="K228" i="79"/>
  <c r="K209" i="79"/>
  <c r="K155" i="79"/>
  <c r="K138" i="79"/>
  <c r="K133" i="79"/>
  <c r="K126" i="79"/>
  <c r="K119" i="79"/>
  <c r="K112" i="79"/>
  <c r="K95" i="79"/>
  <c r="K78" i="79"/>
  <c r="K73" i="79"/>
  <c r="K66" i="79"/>
  <c r="K59" i="79"/>
  <c r="K52" i="79"/>
  <c r="K37" i="79"/>
  <c r="K32" i="79"/>
  <c r="K22" i="79"/>
  <c r="K20" i="79"/>
  <c r="K16" i="79"/>
  <c r="K353" i="79"/>
  <c r="K324" i="79"/>
  <c r="K314" i="79"/>
  <c r="K266" i="79"/>
  <c r="K247" i="79"/>
  <c r="K199" i="79"/>
  <c r="K180" i="79"/>
  <c r="K173" i="79"/>
  <c r="K157" i="79"/>
  <c r="K152" i="79"/>
  <c r="K150" i="79"/>
  <c r="K143" i="79"/>
  <c r="K121" i="79"/>
  <c r="K116" i="79"/>
  <c r="K114" i="79"/>
  <c r="K109" i="79"/>
  <c r="K104" i="79"/>
  <c r="K97" i="79"/>
  <c r="K92" i="79"/>
  <c r="K90" i="79"/>
  <c r="K83" i="79"/>
  <c r="K61" i="79"/>
  <c r="K56" i="79"/>
  <c r="K54" i="79"/>
  <c r="K49" i="79"/>
  <c r="K44" i="79"/>
  <c r="K27" i="79"/>
  <c r="K36" i="79"/>
  <c r="K46" i="79"/>
  <c r="K94" i="79"/>
  <c r="K132" i="79"/>
  <c r="K187" i="79"/>
  <c r="K264" i="79"/>
  <c r="K302" i="79"/>
  <c r="K12" i="79"/>
  <c r="K14" i="79"/>
  <c r="K21" i="79"/>
  <c r="K75" i="79"/>
  <c r="K85" i="79"/>
  <c r="K123" i="79"/>
  <c r="K161" i="79"/>
  <c r="D11" i="77"/>
  <c r="K108" i="77"/>
  <c r="K156" i="77"/>
  <c r="K251" i="77"/>
  <c r="K274" i="77"/>
  <c r="K313" i="77"/>
  <c r="K352" i="77"/>
  <c r="D6" i="77"/>
  <c r="D7" i="77" s="1"/>
  <c r="K102" i="77"/>
  <c r="K141" i="77"/>
  <c r="K160" i="77"/>
  <c r="K220" i="77"/>
  <c r="K275" i="77"/>
  <c r="K297" i="77"/>
  <c r="K336" i="77"/>
  <c r="K358" i="77"/>
  <c r="K66" i="77"/>
  <c r="K93" i="77"/>
  <c r="K131" i="77"/>
  <c r="K361" i="77"/>
  <c r="K356" i="77"/>
  <c r="K354" i="77"/>
  <c r="K349" i="77"/>
  <c r="K344" i="77"/>
  <c r="K337" i="77"/>
  <c r="K332" i="77"/>
  <c r="K330" i="77"/>
  <c r="K323" i="77"/>
  <c r="K301" i="77"/>
  <c r="K296" i="77"/>
  <c r="K294" i="77"/>
  <c r="K289" i="77"/>
  <c r="K284" i="77"/>
  <c r="K277" i="77"/>
  <c r="K272" i="77"/>
  <c r="K270" i="77"/>
  <c r="K263" i="77"/>
  <c r="K241" i="77"/>
  <c r="K236" i="77"/>
  <c r="K234" i="77"/>
  <c r="K229" i="77"/>
  <c r="K224" i="77"/>
  <c r="K217" i="77"/>
  <c r="K212" i="77"/>
  <c r="K210" i="77"/>
  <c r="K203" i="77"/>
  <c r="K181" i="77"/>
  <c r="K176" i="77"/>
  <c r="K174" i="77"/>
  <c r="K169" i="77"/>
  <c r="K164" i="77"/>
  <c r="K363" i="77"/>
  <c r="K341" i="77"/>
  <c r="K327" i="77"/>
  <c r="K325" i="77"/>
  <c r="K320" i="77"/>
  <c r="K315" i="77"/>
  <c r="K308" i="77"/>
  <c r="K303" i="77"/>
  <c r="K281" i="77"/>
  <c r="K267" i="77"/>
  <c r="K265" i="77"/>
  <c r="K260" i="77"/>
  <c r="K255" i="77"/>
  <c r="K248" i="77"/>
  <c r="K243" i="77"/>
  <c r="K221" i="77"/>
  <c r="K207" i="77"/>
  <c r="K205" i="77"/>
  <c r="K200" i="77"/>
  <c r="K195" i="77"/>
  <c r="K188" i="77"/>
  <c r="K183" i="77"/>
  <c r="K362" i="77"/>
  <c r="K360" i="77"/>
  <c r="K353" i="77"/>
  <c r="K331" i="77"/>
  <c r="K326" i="77"/>
  <c r="K324" i="77"/>
  <c r="K319" i="77"/>
  <c r="K314" i="77"/>
  <c r="K307" i="77"/>
  <c r="K302" i="77"/>
  <c r="K300" i="77"/>
  <c r="K293" i="77"/>
  <c r="K271" i="77"/>
  <c r="K266" i="77"/>
  <c r="K264" i="77"/>
  <c r="K259" i="77"/>
  <c r="K254" i="77"/>
  <c r="K247" i="77"/>
  <c r="K242" i="77"/>
  <c r="K240" i="77"/>
  <c r="K233" i="77"/>
  <c r="K211" i="77"/>
  <c r="K206" i="77"/>
  <c r="K204" i="77"/>
  <c r="K199" i="77"/>
  <c r="K194" i="77"/>
  <c r="K187" i="77"/>
  <c r="K182" i="77"/>
  <c r="K180" i="77"/>
  <c r="K173" i="77"/>
  <c r="K350" i="77"/>
  <c r="K346" i="77"/>
  <c r="K342" i="77"/>
  <c r="K335" i="77"/>
  <c r="K311" i="77"/>
  <c r="K304" i="77"/>
  <c r="K273" i="77"/>
  <c r="K262" i="77"/>
  <c r="K258" i="77"/>
  <c r="K250" i="77"/>
  <c r="K239" i="77"/>
  <c r="K235" i="77"/>
  <c r="K231" i="77"/>
  <c r="K227" i="77"/>
  <c r="K223" i="77"/>
  <c r="K208" i="77"/>
  <c r="K192" i="77"/>
  <c r="K189" i="77"/>
  <c r="K185" i="77"/>
  <c r="K177" i="77"/>
  <c r="K155" i="77"/>
  <c r="K138" i="77"/>
  <c r="K133" i="77"/>
  <c r="K126" i="77"/>
  <c r="K119" i="77"/>
  <c r="K112" i="77"/>
  <c r="K95" i="77"/>
  <c r="K365" i="77"/>
  <c r="K357" i="77"/>
  <c r="K338" i="77"/>
  <c r="K334" i="77"/>
  <c r="K288" i="77"/>
  <c r="K269" i="77"/>
  <c r="K257" i="77"/>
  <c r="K246" i="77"/>
  <c r="K238" i="77"/>
  <c r="K219" i="77"/>
  <c r="K196" i="77"/>
  <c r="K165" i="77"/>
  <c r="K157" i="77"/>
  <c r="K152" i="77"/>
  <c r="K150" i="77"/>
  <c r="K143" i="77"/>
  <c r="K121" i="77"/>
  <c r="K116" i="77"/>
  <c r="K114" i="77"/>
  <c r="K109" i="77"/>
  <c r="K104" i="77"/>
  <c r="K97" i="77"/>
  <c r="K345" i="77"/>
  <c r="K292" i="77"/>
  <c r="K280" i="77"/>
  <c r="K276" i="77"/>
  <c r="K261" i="77"/>
  <c r="K253" i="77"/>
  <c r="K230" i="77"/>
  <c r="K226" i="77"/>
  <c r="K222" i="77"/>
  <c r="K215" i="77"/>
  <c r="K191" i="77"/>
  <c r="K184" i="77"/>
  <c r="K161" i="77"/>
  <c r="K147" i="77"/>
  <c r="K145" i="77"/>
  <c r="K140" i="77"/>
  <c r="K135" i="77"/>
  <c r="K128" i="77"/>
  <c r="K123" i="77"/>
  <c r="K101" i="77"/>
  <c r="K87" i="77"/>
  <c r="K364" i="77"/>
  <c r="K333" i="77"/>
  <c r="K322" i="77"/>
  <c r="K318" i="77"/>
  <c r="K310" i="77"/>
  <c r="K299" i="77"/>
  <c r="K295" i="77"/>
  <c r="K291" i="77"/>
  <c r="K287" i="77"/>
  <c r="K283" i="77"/>
  <c r="K268" i="77"/>
  <c r="K252" i="77"/>
  <c r="K249" i="77"/>
  <c r="K245" i="77"/>
  <c r="K237" i="77"/>
  <c r="K218" i="77"/>
  <c r="K214" i="77"/>
  <c r="K168" i="77"/>
  <c r="K159" i="77"/>
  <c r="K154" i="77"/>
  <c r="K137" i="77"/>
  <c r="K132" i="77"/>
  <c r="K130" i="77"/>
  <c r="K118" i="77"/>
  <c r="K111" i="77"/>
  <c r="K106" i="77"/>
  <c r="K99" i="77"/>
  <c r="K94" i="77"/>
  <c r="K348" i="77"/>
  <c r="K317" i="77"/>
  <c r="K279" i="77"/>
  <c r="K256" i="77"/>
  <c r="K225" i="77"/>
  <c r="K172" i="77"/>
  <c r="K149" i="77"/>
  <c r="K125" i="77"/>
  <c r="K96" i="77"/>
  <c r="K92" i="77"/>
  <c r="K85" i="77"/>
  <c r="K80" i="77"/>
  <c r="K75" i="77"/>
  <c r="K68" i="77"/>
  <c r="K63" i="77"/>
  <c r="K41" i="77"/>
  <c r="K39" i="77"/>
  <c r="K34" i="77"/>
  <c r="K29" i="77"/>
  <c r="K12" i="77"/>
  <c r="K5" i="77"/>
  <c r="K340" i="77"/>
  <c r="K286" i="77"/>
  <c r="K202" i="77"/>
  <c r="K179" i="77"/>
  <c r="K171" i="77"/>
  <c r="K163" i="77"/>
  <c r="K144" i="77"/>
  <c r="K139" i="77"/>
  <c r="K134" i="77"/>
  <c r="K120" i="77"/>
  <c r="K88" i="77"/>
  <c r="K77" i="77"/>
  <c r="K72" i="77"/>
  <c r="K70" i="77"/>
  <c r="K58" i="77"/>
  <c r="K51" i="77"/>
  <c r="K46" i="77"/>
  <c r="K36" i="77"/>
  <c r="K25" i="77"/>
  <c r="K17" i="77"/>
  <c r="K6" i="77"/>
  <c r="K306" i="77"/>
  <c r="K355" i="77"/>
  <c r="K347" i="77"/>
  <c r="K309" i="77"/>
  <c r="K278" i="77"/>
  <c r="K209" i="77"/>
  <c r="K186" i="77"/>
  <c r="K178" i="77"/>
  <c r="K158" i="77"/>
  <c r="K153" i="77"/>
  <c r="K115" i="77"/>
  <c r="K110" i="77"/>
  <c r="K105" i="77"/>
  <c r="K91" i="77"/>
  <c r="K82" i="77"/>
  <c r="K65" i="77"/>
  <c r="K48" i="77"/>
  <c r="K43" i="77"/>
  <c r="K31" i="77"/>
  <c r="K21" i="77"/>
  <c r="K19" i="77"/>
  <c r="K10" i="77"/>
  <c r="K7" i="77"/>
  <c r="K339" i="77"/>
  <c r="K316" i="77"/>
  <c r="K285" i="77"/>
  <c r="K232" i="77"/>
  <c r="K216" i="77"/>
  <c r="K201" i="77"/>
  <c r="K193" i="77"/>
  <c r="K170" i="77"/>
  <c r="K162" i="77"/>
  <c r="K148" i="77"/>
  <c r="K129" i="77"/>
  <c r="K124" i="77"/>
  <c r="K100" i="77"/>
  <c r="K84" i="77"/>
  <c r="K79" i="77"/>
  <c r="K74" i="77"/>
  <c r="K67" i="77"/>
  <c r="K62" i="77"/>
  <c r="K60" i="77"/>
  <c r="K53" i="77"/>
  <c r="K38" i="77"/>
  <c r="K33" i="77"/>
  <c r="K23" i="77"/>
  <c r="K15" i="77"/>
  <c r="K3" i="77"/>
  <c r="K329" i="77"/>
  <c r="K298" i="77"/>
  <c r="K28" i="77"/>
  <c r="K57" i="77"/>
  <c r="K71" i="77"/>
  <c r="K86" i="77"/>
  <c r="K103" i="77"/>
  <c r="K142" i="77"/>
  <c r="K282" i="77"/>
  <c r="K305" i="77"/>
  <c r="K343" i="77"/>
  <c r="K366" i="77"/>
  <c r="Q4" i="77"/>
  <c r="Q3" i="77"/>
  <c r="K29" i="74"/>
  <c r="K97" i="74"/>
  <c r="Q4" i="74"/>
  <c r="Q5" i="74"/>
  <c r="Q7" i="74"/>
  <c r="Q3" i="74"/>
  <c r="G241" i="74"/>
  <c r="K7" i="74"/>
  <c r="K39" i="74"/>
  <c r="K206" i="74"/>
  <c r="K2" i="74"/>
  <c r="K10" i="74"/>
  <c r="K22" i="74"/>
  <c r="K60" i="74"/>
  <c r="K76" i="74"/>
  <c r="D11" i="74"/>
  <c r="C8" i="74"/>
  <c r="K361" i="74"/>
  <c r="K356" i="74"/>
  <c r="K354" i="74"/>
  <c r="K349" i="74"/>
  <c r="K344" i="74"/>
  <c r="K337" i="74"/>
  <c r="K332" i="74"/>
  <c r="K330" i="74"/>
  <c r="K323" i="74"/>
  <c r="K301" i="74"/>
  <c r="K296" i="74"/>
  <c r="K294" i="74"/>
  <c r="K289" i="74"/>
  <c r="K284" i="74"/>
  <c r="K277" i="74"/>
  <c r="K272" i="74"/>
  <c r="K270" i="74"/>
  <c r="K263" i="74"/>
  <c r="K241" i="74"/>
  <c r="K236" i="74"/>
  <c r="K234" i="74"/>
  <c r="K229" i="74"/>
  <c r="K224" i="74"/>
  <c r="K217" i="74"/>
  <c r="K212" i="74"/>
  <c r="K210" i="74"/>
  <c r="K203" i="74"/>
  <c r="K181" i="74"/>
  <c r="K176" i="74"/>
  <c r="K174" i="74"/>
  <c r="K169" i="74"/>
  <c r="K363" i="74"/>
  <c r="K341" i="74"/>
  <c r="K327" i="74"/>
  <c r="K325" i="74"/>
  <c r="K320" i="74"/>
  <c r="K315" i="74"/>
  <c r="K308" i="74"/>
  <c r="K303" i="74"/>
  <c r="K281" i="74"/>
  <c r="K267" i="74"/>
  <c r="K265" i="74"/>
  <c r="K260" i="74"/>
  <c r="K255" i="74"/>
  <c r="K248" i="74"/>
  <c r="K243" i="74"/>
  <c r="K221" i="74"/>
  <c r="K207" i="74"/>
  <c r="K205" i="74"/>
  <c r="K200" i="74"/>
  <c r="K195" i="74"/>
  <c r="K188" i="74"/>
  <c r="K183" i="74"/>
  <c r="K358" i="74"/>
  <c r="K351" i="74"/>
  <c r="K346" i="74"/>
  <c r="K339" i="74"/>
  <c r="K334" i="74"/>
  <c r="K317" i="74"/>
  <c r="K312" i="74"/>
  <c r="K310" i="74"/>
  <c r="K298" i="74"/>
  <c r="K291" i="74"/>
  <c r="K286" i="74"/>
  <c r="K279" i="74"/>
  <c r="K274" i="74"/>
  <c r="K257" i="74"/>
  <c r="K252" i="74"/>
  <c r="K250" i="74"/>
  <c r="K238" i="74"/>
  <c r="K231" i="74"/>
  <c r="K226" i="74"/>
  <c r="K219" i="74"/>
  <c r="K214" i="74"/>
  <c r="K197" i="74"/>
  <c r="K192" i="74"/>
  <c r="K190" i="74"/>
  <c r="K178" i="74"/>
  <c r="K171" i="74"/>
  <c r="K365" i="74"/>
  <c r="K348" i="74"/>
  <c r="K343" i="74"/>
  <c r="K336" i="74"/>
  <c r="K329" i="74"/>
  <c r="K322" i="74"/>
  <c r="K305" i="74"/>
  <c r="K288" i="74"/>
  <c r="K283" i="74"/>
  <c r="K276" i="74"/>
  <c r="K269" i="74"/>
  <c r="K262" i="74"/>
  <c r="K245" i="74"/>
  <c r="K228" i="74"/>
  <c r="K223" i="74"/>
  <c r="K216" i="74"/>
  <c r="K209" i="74"/>
  <c r="K202" i="74"/>
  <c r="K185" i="74"/>
  <c r="K168" i="74"/>
  <c r="K163" i="74"/>
  <c r="K347" i="74"/>
  <c r="K342" i="74"/>
  <c r="K328" i="74"/>
  <c r="K309" i="74"/>
  <c r="K304" i="74"/>
  <c r="K280" i="74"/>
  <c r="K261" i="74"/>
  <c r="K256" i="74"/>
  <c r="K227" i="74"/>
  <c r="K222" i="74"/>
  <c r="K208" i="74"/>
  <c r="K189" i="74"/>
  <c r="K184" i="74"/>
  <c r="K166" i="74"/>
  <c r="K151" i="74"/>
  <c r="K146" i="74"/>
  <c r="K144" i="74"/>
  <c r="K139" i="74"/>
  <c r="K134" i="74"/>
  <c r="K127" i="74"/>
  <c r="K122" i="74"/>
  <c r="K120" i="74"/>
  <c r="K113" i="74"/>
  <c r="K91" i="74"/>
  <c r="K86" i="74"/>
  <c r="K84" i="74"/>
  <c r="K79" i="74"/>
  <c r="K74" i="74"/>
  <c r="K67" i="74"/>
  <c r="K366" i="74"/>
  <c r="K352" i="74"/>
  <c r="K318" i="74"/>
  <c r="K313" i="74"/>
  <c r="K299" i="74"/>
  <c r="K275" i="74"/>
  <c r="K246" i="74"/>
  <c r="K232" i="74"/>
  <c r="K198" i="74"/>
  <c r="K193" i="74"/>
  <c r="K179" i="74"/>
  <c r="K158" i="74"/>
  <c r="K153" i="74"/>
  <c r="K131" i="74"/>
  <c r="K117" i="74"/>
  <c r="K115" i="74"/>
  <c r="K110" i="74"/>
  <c r="K105" i="74"/>
  <c r="K98" i="74"/>
  <c r="K93" i="74"/>
  <c r="K71" i="74"/>
  <c r="K360" i="74"/>
  <c r="K355" i="74"/>
  <c r="K350" i="74"/>
  <c r="K345" i="74"/>
  <c r="K311" i="74"/>
  <c r="K297" i="74"/>
  <c r="K278" i="74"/>
  <c r="K273" i="74"/>
  <c r="K235" i="74"/>
  <c r="K230" i="74"/>
  <c r="K225" i="74"/>
  <c r="K191" i="74"/>
  <c r="K177" i="74"/>
  <c r="K155" i="74"/>
  <c r="K138" i="74"/>
  <c r="K133" i="74"/>
  <c r="K126" i="74"/>
  <c r="K119" i="74"/>
  <c r="K112" i="74"/>
  <c r="K95" i="74"/>
  <c r="K78" i="74"/>
  <c r="K73" i="74"/>
  <c r="K66" i="74"/>
  <c r="K364" i="74"/>
  <c r="K340" i="74"/>
  <c r="K321" i="74"/>
  <c r="K316" i="74"/>
  <c r="K287" i="74"/>
  <c r="K282" i="74"/>
  <c r="K268" i="74"/>
  <c r="K249" i="74"/>
  <c r="K244" i="74"/>
  <c r="K220" i="74"/>
  <c r="K201" i="74"/>
  <c r="K196" i="74"/>
  <c r="K359" i="74"/>
  <c r="K335" i="74"/>
  <c r="K306" i="74"/>
  <c r="K292" i="74"/>
  <c r="K258" i="74"/>
  <c r="K253" i="74"/>
  <c r="K239" i="74"/>
  <c r="K215" i="74"/>
  <c r="K186" i="74"/>
  <c r="K172" i="74"/>
  <c r="K167" i="74"/>
  <c r="K164" i="74"/>
  <c r="K161" i="74"/>
  <c r="K147" i="74"/>
  <c r="K145" i="74"/>
  <c r="K140" i="74"/>
  <c r="K135" i="74"/>
  <c r="K128" i="74"/>
  <c r="K123" i="74"/>
  <c r="K101" i="74"/>
  <c r="K87" i="74"/>
  <c r="K85" i="74"/>
  <c r="K80" i="74"/>
  <c r="K75" i="74"/>
  <c r="K68" i="74"/>
  <c r="K63" i="74"/>
  <c r="K362" i="74"/>
  <c r="K314" i="74"/>
  <c r="K302" i="74"/>
  <c r="K290" i="74"/>
  <c r="K264" i="74"/>
  <c r="K251" i="74"/>
  <c r="K213" i="74"/>
  <c r="K199" i="74"/>
  <c r="K187" i="74"/>
  <c r="K157" i="74"/>
  <c r="K152" i="74"/>
  <c r="K143" i="74"/>
  <c r="K114" i="74"/>
  <c r="K109" i="74"/>
  <c r="K104" i="74"/>
  <c r="K90" i="74"/>
  <c r="K57" i="74"/>
  <c r="K55" i="74"/>
  <c r="K50" i="74"/>
  <c r="K45" i="74"/>
  <c r="K40" i="74"/>
  <c r="K28" i="74"/>
  <c r="K26" i="74"/>
  <c r="K15" i="74"/>
  <c r="K3" i="74"/>
  <c r="K160" i="74"/>
  <c r="K107" i="74"/>
  <c r="K102" i="74"/>
  <c r="K61" i="74"/>
  <c r="K56" i="74"/>
  <c r="K326" i="74"/>
  <c r="K300" i="74"/>
  <c r="K237" i="74"/>
  <c r="K211" i="74"/>
  <c r="K137" i="74"/>
  <c r="K132" i="74"/>
  <c r="K118" i="74"/>
  <c r="K99" i="74"/>
  <c r="K94" i="74"/>
  <c r="K70" i="74"/>
  <c r="K47" i="74"/>
  <c r="K42" i="74"/>
  <c r="K35" i="74"/>
  <c r="K30" i="74"/>
  <c r="K24" i="74"/>
  <c r="K13" i="74"/>
  <c r="K11" i="74"/>
  <c r="K8" i="74"/>
  <c r="K324" i="74"/>
  <c r="K247" i="74"/>
  <c r="K175" i="74"/>
  <c r="K156" i="74"/>
  <c r="K142" i="74"/>
  <c r="K108" i="74"/>
  <c r="K103" i="74"/>
  <c r="K89" i="74"/>
  <c r="K65" i="74"/>
  <c r="K59" i="74"/>
  <c r="K52" i="74"/>
  <c r="K37" i="74"/>
  <c r="K32" i="74"/>
  <c r="K18" i="74"/>
  <c r="K4" i="74"/>
  <c r="K165" i="74"/>
  <c r="K141" i="74"/>
  <c r="K136" i="74"/>
  <c r="K88" i="74"/>
  <c r="K69" i="74"/>
  <c r="K64" i="74"/>
  <c r="K54" i="74"/>
  <c r="K49" i="74"/>
  <c r="K44" i="74"/>
  <c r="K357" i="74"/>
  <c r="K338" i="74"/>
  <c r="K285" i="74"/>
  <c r="K271" i="74"/>
  <c r="K259" i="74"/>
  <c r="K233" i="74"/>
  <c r="K194" i="74"/>
  <c r="K182" i="74"/>
  <c r="K173" i="74"/>
  <c r="K333" i="74"/>
  <c r="K319" i="74"/>
  <c r="K307" i="74"/>
  <c r="K295" i="74"/>
  <c r="K242" i="74"/>
  <c r="K218" i="74"/>
  <c r="K204" i="74"/>
  <c r="K180" i="74"/>
  <c r="K159" i="74"/>
  <c r="K154" i="74"/>
  <c r="K130" i="74"/>
  <c r="K111" i="74"/>
  <c r="K106" i="74"/>
  <c r="K77" i="74"/>
  <c r="K72" i="74"/>
  <c r="K58" i="74"/>
  <c r="K51" i="74"/>
  <c r="K46" i="74"/>
  <c r="K36" i="74"/>
  <c r="K25" i="74"/>
  <c r="K17" i="74"/>
  <c r="K12" i="74"/>
  <c r="K5" i="74"/>
  <c r="K240" i="74"/>
  <c r="K162" i="74"/>
  <c r="K124" i="74"/>
  <c r="K81" i="74"/>
  <c r="K331" i="74"/>
  <c r="K293" i="74"/>
  <c r="K266" i="74"/>
  <c r="K254" i="74"/>
  <c r="K170" i="74"/>
  <c r="K149" i="74"/>
  <c r="K125" i="74"/>
  <c r="K96" i="74"/>
  <c r="K82" i="74"/>
  <c r="K48" i="74"/>
  <c r="K43" i="74"/>
  <c r="K31" i="74"/>
  <c r="K21" i="74"/>
  <c r="K19" i="74"/>
  <c r="K6" i="74"/>
  <c r="K148" i="74"/>
  <c r="K129" i="74"/>
  <c r="K100" i="74"/>
  <c r="K41" i="74"/>
  <c r="K116" i="74"/>
  <c r="K23" i="74"/>
  <c r="K33" i="74"/>
  <c r="K53" i="74"/>
  <c r="K62" i="74"/>
  <c r="K83" i="74"/>
  <c r="K121" i="74"/>
  <c r="K353" i="74"/>
  <c r="F66" i="79" l="1"/>
  <c r="F298" i="79"/>
  <c r="F260" i="79"/>
  <c r="F364" i="79"/>
  <c r="F138" i="79"/>
  <c r="F82" i="79"/>
  <c r="F203" i="79"/>
  <c r="F297" i="79"/>
  <c r="F2" i="79"/>
  <c r="M2" i="79" s="1"/>
  <c r="F76" i="79"/>
  <c r="F281" i="79"/>
  <c r="F224" i="79"/>
  <c r="F147" i="79"/>
  <c r="F107" i="79"/>
  <c r="F70" i="79"/>
  <c r="F344" i="79"/>
  <c r="F113" i="79"/>
  <c r="F20" i="79"/>
  <c r="F40" i="79"/>
  <c r="F365" i="79"/>
  <c r="F191" i="79"/>
  <c r="F353" i="79"/>
  <c r="F16" i="79"/>
  <c r="F93" i="79"/>
  <c r="F194" i="79"/>
  <c r="F352" i="79"/>
  <c r="F309" i="79"/>
  <c r="F54" i="79"/>
  <c r="F53" i="79"/>
  <c r="F324" i="79"/>
  <c r="F208" i="79"/>
  <c r="G181" i="74"/>
  <c r="G91" i="79"/>
  <c r="G361" i="79"/>
  <c r="F85" i="79"/>
  <c r="F129" i="79"/>
  <c r="F48" i="79"/>
  <c r="F293" i="79"/>
  <c r="F263" i="79"/>
  <c r="F328" i="79"/>
  <c r="D7" i="79"/>
  <c r="G301" i="74"/>
  <c r="I251" i="79"/>
  <c r="G121" i="74"/>
  <c r="G361" i="74"/>
  <c r="G271" i="79"/>
  <c r="F322" i="79"/>
  <c r="F112" i="79"/>
  <c r="F105" i="79"/>
  <c r="F56" i="79"/>
  <c r="F205" i="79"/>
  <c r="F198" i="79"/>
  <c r="F333" i="79"/>
  <c r="G211" i="74"/>
  <c r="G331" i="74"/>
  <c r="G181" i="79"/>
  <c r="F121" i="79"/>
  <c r="F228" i="79"/>
  <c r="F74" i="79"/>
  <c r="F214" i="79"/>
  <c r="F267" i="79"/>
  <c r="F201" i="79"/>
  <c r="G91" i="74"/>
  <c r="G61" i="74"/>
  <c r="G151" i="74"/>
  <c r="F178" i="79"/>
  <c r="F14" i="79"/>
  <c r="F115" i="79"/>
  <c r="F108" i="79"/>
  <c r="F204" i="79"/>
  <c r="F303" i="79"/>
  <c r="F251" i="79"/>
  <c r="F355" i="79"/>
  <c r="F126" i="79"/>
  <c r="F68" i="79"/>
  <c r="F162" i="79"/>
  <c r="F134" i="79"/>
  <c r="F111" i="79"/>
  <c r="F351" i="79"/>
  <c r="F284" i="79"/>
  <c r="F258" i="79"/>
  <c r="F8" i="79"/>
  <c r="F7" i="79"/>
  <c r="F97" i="79"/>
  <c r="F52" i="79"/>
  <c r="F42" i="79"/>
  <c r="F219" i="79"/>
  <c r="F202" i="79"/>
  <c r="F192" i="79"/>
  <c r="F161" i="79"/>
  <c r="F118" i="79"/>
  <c r="F254" i="79"/>
  <c r="F358" i="79"/>
  <c r="F361" i="79"/>
  <c r="F323" i="79"/>
  <c r="F292" i="79"/>
  <c r="F266" i="79"/>
  <c r="F225" i="79"/>
  <c r="F90" i="79"/>
  <c r="F114" i="79"/>
  <c r="F148" i="79"/>
  <c r="F122" i="79"/>
  <c r="F77" i="79"/>
  <c r="F339" i="79"/>
  <c r="F272" i="79"/>
  <c r="F222" i="79"/>
  <c r="F170" i="79"/>
  <c r="F157" i="79"/>
  <c r="F32" i="79"/>
  <c r="F24" i="79"/>
  <c r="F158" i="79"/>
  <c r="F142" i="79"/>
  <c r="F233" i="79"/>
  <c r="F325" i="79"/>
  <c r="F256" i="79"/>
  <c r="F17" i="79"/>
  <c r="F34" i="79"/>
  <c r="F21" i="79"/>
  <c r="F71" i="79"/>
  <c r="F64" i="79"/>
  <c r="F296" i="79"/>
  <c r="F269" i="79"/>
  <c r="F250" i="79"/>
  <c r="F223" i="79"/>
  <c r="F132" i="79"/>
  <c r="F264" i="79"/>
  <c r="F195" i="79"/>
  <c r="F164" i="79"/>
  <c r="F332" i="79"/>
  <c r="F318" i="79"/>
  <c r="F280" i="79"/>
  <c r="F235" i="79"/>
  <c r="F271" i="79"/>
  <c r="F245" i="79"/>
  <c r="F236" i="79"/>
  <c r="F348" i="79"/>
  <c r="F131" i="79"/>
  <c r="F100" i="79"/>
  <c r="F50" i="79"/>
  <c r="F62" i="79"/>
  <c r="F36" i="79"/>
  <c r="F343" i="79"/>
  <c r="F291" i="79"/>
  <c r="F314" i="79"/>
  <c r="F241" i="79"/>
  <c r="F212" i="79"/>
  <c r="F172" i="79"/>
  <c r="F167" i="79"/>
  <c r="F321" i="79"/>
  <c r="F290" i="79"/>
  <c r="F177" i="79"/>
  <c r="F11" i="79"/>
  <c r="F283" i="79"/>
  <c r="F109" i="79"/>
  <c r="F63" i="79"/>
  <c r="F44" i="79"/>
  <c r="F15" i="79"/>
  <c r="F123" i="79"/>
  <c r="F104" i="79"/>
  <c r="F59" i="79"/>
  <c r="F133" i="79"/>
  <c r="F18" i="79"/>
  <c r="F69" i="79"/>
  <c r="F124" i="79"/>
  <c r="F190" i="79"/>
  <c r="F45" i="79"/>
  <c r="F110" i="79"/>
  <c r="F221" i="79"/>
  <c r="F67" i="79"/>
  <c r="F127" i="79"/>
  <c r="F279" i="79"/>
  <c r="F65" i="79"/>
  <c r="F149" i="79"/>
  <c r="F329" i="79"/>
  <c r="F72" i="79"/>
  <c r="F130" i="79"/>
  <c r="F310" i="79"/>
  <c r="F216" i="79"/>
  <c r="F276" i="79"/>
  <c r="F336" i="79"/>
  <c r="F356" i="79"/>
  <c r="F207" i="79"/>
  <c r="F301" i="79"/>
  <c r="F363" i="79"/>
  <c r="F217" i="79"/>
  <c r="F277" i="79"/>
  <c r="F337" i="79"/>
  <c r="F193" i="79"/>
  <c r="F275" i="79"/>
  <c r="F359" i="79"/>
  <c r="F220" i="79"/>
  <c r="F268" i="79"/>
  <c r="F326" i="79"/>
  <c r="F175" i="79"/>
  <c r="F237" i="79"/>
  <c r="F331" i="79"/>
  <c r="F39" i="79"/>
  <c r="F61" i="79"/>
  <c r="F29" i="79"/>
  <c r="F173" i="79"/>
  <c r="F140" i="79"/>
  <c r="F83" i="79"/>
  <c r="F274" i="79"/>
  <c r="F87" i="79"/>
  <c r="F143" i="79"/>
  <c r="F73" i="79"/>
  <c r="F155" i="79"/>
  <c r="F26" i="79"/>
  <c r="F81" i="79"/>
  <c r="F136" i="79"/>
  <c r="F238" i="79"/>
  <c r="F55" i="79"/>
  <c r="F117" i="79"/>
  <c r="F288" i="79"/>
  <c r="F79" i="79"/>
  <c r="F139" i="79"/>
  <c r="F317" i="79"/>
  <c r="F89" i="79"/>
  <c r="F163" i="79"/>
  <c r="F41" i="79"/>
  <c r="F94" i="79"/>
  <c r="F137" i="79"/>
  <c r="F180" i="79"/>
  <c r="F240" i="79"/>
  <c r="F300" i="79"/>
  <c r="F360" i="79"/>
  <c r="F181" i="79"/>
  <c r="F243" i="79"/>
  <c r="F308" i="79"/>
  <c r="F169" i="79"/>
  <c r="F229" i="79"/>
  <c r="F289" i="79"/>
  <c r="F349" i="79"/>
  <c r="F215" i="79"/>
  <c r="F299" i="79"/>
  <c r="F184" i="79"/>
  <c r="F227" i="79"/>
  <c r="F282" i="79"/>
  <c r="F340" i="79"/>
  <c r="F211" i="79"/>
  <c r="F273" i="79"/>
  <c r="F338" i="79"/>
  <c r="F13" i="79"/>
  <c r="F80" i="79"/>
  <c r="F145" i="79"/>
  <c r="F19" i="79"/>
  <c r="F4" i="79"/>
  <c r="F92" i="79"/>
  <c r="F5" i="79"/>
  <c r="F135" i="79"/>
  <c r="F152" i="79"/>
  <c r="F78" i="79"/>
  <c r="F166" i="79"/>
  <c r="F30" i="79"/>
  <c r="F86" i="79"/>
  <c r="F141" i="79"/>
  <c r="F257" i="79"/>
  <c r="F57" i="79"/>
  <c r="F151" i="79"/>
  <c r="F33" i="79"/>
  <c r="F84" i="79"/>
  <c r="F144" i="79"/>
  <c r="F341" i="79"/>
  <c r="F101" i="79"/>
  <c r="F176" i="79"/>
  <c r="F46" i="79"/>
  <c r="F99" i="79"/>
  <c r="F154" i="79"/>
  <c r="F182" i="79"/>
  <c r="F242" i="79"/>
  <c r="F302" i="79"/>
  <c r="F362" i="79"/>
  <c r="F183" i="79"/>
  <c r="F248" i="79"/>
  <c r="F315" i="79"/>
  <c r="F174" i="79"/>
  <c r="F234" i="79"/>
  <c r="F294" i="79"/>
  <c r="F354" i="79"/>
  <c r="F232" i="79"/>
  <c r="F311" i="79"/>
  <c r="F189" i="79"/>
  <c r="F244" i="79"/>
  <c r="F287" i="79"/>
  <c r="F342" i="79"/>
  <c r="F213" i="79"/>
  <c r="F278" i="79"/>
  <c r="F345" i="79"/>
  <c r="F49" i="79"/>
  <c r="F128" i="79"/>
  <c r="F3" i="79"/>
  <c r="O18" i="79" s="1"/>
  <c r="O20" i="79" s="1"/>
  <c r="F25" i="79"/>
  <c r="F22" i="79"/>
  <c r="F150" i="79"/>
  <c r="F12" i="79"/>
  <c r="F197" i="79"/>
  <c r="F226" i="79"/>
  <c r="F95" i="79"/>
  <c r="F209" i="79"/>
  <c r="F35" i="79"/>
  <c r="F88" i="79"/>
  <c r="F146" i="79"/>
  <c r="F286" i="79"/>
  <c r="F91" i="79"/>
  <c r="F153" i="79"/>
  <c r="F38" i="79"/>
  <c r="F96" i="79"/>
  <c r="F156" i="79"/>
  <c r="F31" i="79"/>
  <c r="F103" i="79"/>
  <c r="F185" i="79"/>
  <c r="F51" i="79"/>
  <c r="F106" i="79"/>
  <c r="F159" i="79"/>
  <c r="F187" i="79"/>
  <c r="F247" i="79"/>
  <c r="F307" i="79"/>
  <c r="F334" i="79"/>
  <c r="F188" i="79"/>
  <c r="F255" i="79"/>
  <c r="F320" i="79"/>
  <c r="F186" i="79"/>
  <c r="F246" i="79"/>
  <c r="F306" i="79"/>
  <c r="F366" i="79"/>
  <c r="F239" i="79"/>
  <c r="F313" i="79"/>
  <c r="F196" i="79"/>
  <c r="F249" i="79"/>
  <c r="F304" i="79"/>
  <c r="F347" i="79"/>
  <c r="F218" i="79"/>
  <c r="F285" i="79"/>
  <c r="F350" i="79"/>
  <c r="F312" i="79"/>
  <c r="F171" i="79"/>
  <c r="F23" i="79"/>
  <c r="F10" i="79"/>
  <c r="F6" i="79"/>
  <c r="F9" i="79"/>
  <c r="F75" i="79"/>
  <c r="F27" i="79"/>
  <c r="F37" i="79"/>
  <c r="F119" i="79"/>
  <c r="F305" i="79"/>
  <c r="F47" i="79"/>
  <c r="F102" i="79"/>
  <c r="F160" i="79"/>
  <c r="F28" i="79"/>
  <c r="F98" i="79"/>
  <c r="F168" i="79"/>
  <c r="F60" i="79"/>
  <c r="F120" i="79"/>
  <c r="F231" i="79"/>
  <c r="F43" i="79"/>
  <c r="F125" i="79"/>
  <c r="F262" i="79"/>
  <c r="F58" i="79"/>
  <c r="F116" i="79"/>
  <c r="F252" i="79"/>
  <c r="F199" i="79"/>
  <c r="F259" i="79"/>
  <c r="F319" i="79"/>
  <c r="F346" i="79"/>
  <c r="F200" i="79"/>
  <c r="F265" i="79"/>
  <c r="F327" i="79"/>
  <c r="F210" i="79"/>
  <c r="F270" i="79"/>
  <c r="F330" i="79"/>
  <c r="F179" i="79"/>
  <c r="F253" i="79"/>
  <c r="F335" i="79"/>
  <c r="F206" i="79"/>
  <c r="F261" i="79"/>
  <c r="F316" i="79"/>
  <c r="F165" i="79"/>
  <c r="F230" i="79"/>
  <c r="F295" i="79"/>
  <c r="I71" i="79"/>
  <c r="I281" i="79"/>
  <c r="I311" i="79"/>
  <c r="I131" i="79"/>
  <c r="I341" i="79"/>
  <c r="I161" i="79"/>
  <c r="I86" i="79"/>
  <c r="I176" i="79"/>
  <c r="I56" i="79"/>
  <c r="I146" i="79"/>
  <c r="I236" i="79"/>
  <c r="I206" i="79"/>
  <c r="I296" i="79"/>
  <c r="I266" i="79"/>
  <c r="I356" i="79"/>
  <c r="I101" i="79"/>
  <c r="I326" i="79"/>
  <c r="I191" i="79"/>
  <c r="D7" i="74"/>
  <c r="H326" i="79"/>
  <c r="H266" i="79"/>
  <c r="H206" i="79"/>
  <c r="H311" i="79"/>
  <c r="H251" i="79"/>
  <c r="H191" i="79"/>
  <c r="H356" i="79"/>
  <c r="H296" i="79"/>
  <c r="H236" i="79"/>
  <c r="H176" i="79"/>
  <c r="H341" i="79"/>
  <c r="H281" i="79"/>
  <c r="H161" i="79"/>
  <c r="H101" i="79"/>
  <c r="H221" i="79"/>
  <c r="H146" i="79"/>
  <c r="H86" i="79"/>
  <c r="H26" i="79"/>
  <c r="H131" i="79"/>
  <c r="H71" i="79"/>
  <c r="H56" i="79"/>
  <c r="H116" i="79"/>
  <c r="Q8" i="79"/>
  <c r="H41" i="79"/>
  <c r="H281" i="77"/>
  <c r="H266" i="77"/>
  <c r="H131" i="77"/>
  <c r="H296" i="77"/>
  <c r="H311" i="77"/>
  <c r="H341" i="77"/>
  <c r="H326" i="77"/>
  <c r="H176" i="77"/>
  <c r="H116" i="77"/>
  <c r="H356" i="77"/>
  <c r="H101" i="77"/>
  <c r="H56" i="77"/>
  <c r="H41" i="77"/>
  <c r="Q8" i="77"/>
  <c r="H191" i="77"/>
  <c r="H161" i="77"/>
  <c r="H221" i="77"/>
  <c r="H206" i="77"/>
  <c r="H251" i="77"/>
  <c r="H26" i="77"/>
  <c r="H86" i="77"/>
  <c r="H71" i="77"/>
  <c r="H236" i="77"/>
  <c r="H146" i="77"/>
  <c r="G361" i="77"/>
  <c r="G301" i="77"/>
  <c r="G241" i="77"/>
  <c r="G181" i="77"/>
  <c r="G331" i="77"/>
  <c r="G211" i="77"/>
  <c r="G121" i="77"/>
  <c r="G61" i="77"/>
  <c r="G271" i="77"/>
  <c r="G91" i="77"/>
  <c r="G151" i="77"/>
  <c r="F359" i="77"/>
  <c r="F352" i="77"/>
  <c r="F335" i="77"/>
  <c r="F318" i="77"/>
  <c r="F313" i="77"/>
  <c r="F311" i="77"/>
  <c r="F299" i="77"/>
  <c r="F292" i="77"/>
  <c r="F275" i="77"/>
  <c r="F258" i="77"/>
  <c r="F253" i="77"/>
  <c r="F251" i="77"/>
  <c r="F239" i="77"/>
  <c r="F232" i="77"/>
  <c r="F215" i="77"/>
  <c r="F198" i="77"/>
  <c r="F193" i="77"/>
  <c r="F191" i="77"/>
  <c r="F179" i="77"/>
  <c r="F172" i="77"/>
  <c r="F366" i="77"/>
  <c r="F354" i="77"/>
  <c r="F349" i="77"/>
  <c r="F344" i="77"/>
  <c r="F337" i="77"/>
  <c r="F332" i="77"/>
  <c r="F330" i="77"/>
  <c r="F323" i="77"/>
  <c r="F306" i="77"/>
  <c r="F294" i="77"/>
  <c r="F289" i="77"/>
  <c r="F284" i="77"/>
  <c r="F277" i="77"/>
  <c r="F272" i="77"/>
  <c r="F270" i="77"/>
  <c r="F263" i="77"/>
  <c r="F246" i="77"/>
  <c r="F234" i="77"/>
  <c r="F229" i="77"/>
  <c r="F224" i="77"/>
  <c r="F217" i="77"/>
  <c r="F212" i="77"/>
  <c r="F210" i="77"/>
  <c r="F203" i="77"/>
  <c r="F186" i="77"/>
  <c r="F174" i="77"/>
  <c r="F169" i="77"/>
  <c r="F164" i="77"/>
  <c r="F365" i="77"/>
  <c r="F348" i="77"/>
  <c r="F343" i="77"/>
  <c r="F341" i="77"/>
  <c r="F329" i="77"/>
  <c r="F322" i="77"/>
  <c r="F305" i="77"/>
  <c r="F288" i="77"/>
  <c r="F283" i="77"/>
  <c r="F281" i="77"/>
  <c r="F269" i="77"/>
  <c r="F262" i="77"/>
  <c r="F245" i="77"/>
  <c r="F228" i="77"/>
  <c r="F223" i="77"/>
  <c r="F221" i="77"/>
  <c r="F209" i="77"/>
  <c r="F202" i="77"/>
  <c r="F185" i="77"/>
  <c r="F168" i="77"/>
  <c r="F163" i="77"/>
  <c r="F358" i="77"/>
  <c r="F339" i="77"/>
  <c r="F327" i="77"/>
  <c r="F316" i="77"/>
  <c r="F308" i="77"/>
  <c r="F293" i="77"/>
  <c r="F285" i="77"/>
  <c r="F254" i="77"/>
  <c r="F220" i="77"/>
  <c r="F216" i="77"/>
  <c r="F201" i="77"/>
  <c r="F170" i="77"/>
  <c r="F166" i="77"/>
  <c r="F162" i="77"/>
  <c r="F160" i="77"/>
  <c r="F148" i="77"/>
  <c r="F146" i="77"/>
  <c r="F141" i="77"/>
  <c r="F136" i="77"/>
  <c r="F129" i="77"/>
  <c r="F124" i="77"/>
  <c r="F107" i="77"/>
  <c r="F102" i="77"/>
  <c r="F100" i="77"/>
  <c r="F88" i="77"/>
  <c r="F86" i="77"/>
  <c r="F350" i="77"/>
  <c r="F346" i="77"/>
  <c r="F342" i="77"/>
  <c r="F331" i="77"/>
  <c r="F319" i="77"/>
  <c r="F315" i="77"/>
  <c r="F304" i="77"/>
  <c r="F300" i="77"/>
  <c r="F273" i="77"/>
  <c r="F266" i="77"/>
  <c r="F250" i="77"/>
  <c r="F242" i="77"/>
  <c r="F235" i="77"/>
  <c r="F231" i="77"/>
  <c r="F227" i="77"/>
  <c r="F208" i="77"/>
  <c r="F204" i="77"/>
  <c r="F200" i="77"/>
  <c r="F192" i="77"/>
  <c r="F189" i="77"/>
  <c r="F181" i="77"/>
  <c r="F177" i="77"/>
  <c r="F155" i="77"/>
  <c r="F138" i="77"/>
  <c r="F133" i="77"/>
  <c r="F131" i="77"/>
  <c r="F119" i="77"/>
  <c r="F112" i="77"/>
  <c r="F95" i="77"/>
  <c r="F361" i="77"/>
  <c r="F357" i="77"/>
  <c r="F338" i="77"/>
  <c r="F334" i="77"/>
  <c r="F307" i="77"/>
  <c r="F303" i="77"/>
  <c r="F296" i="77"/>
  <c r="F265" i="77"/>
  <c r="F257" i="77"/>
  <c r="F238" i="77"/>
  <c r="F219" i="77"/>
  <c r="F207" i="77"/>
  <c r="F196" i="77"/>
  <c r="F188" i="77"/>
  <c r="F173" i="77"/>
  <c r="F165" i="77"/>
  <c r="F157" i="77"/>
  <c r="F152" i="77"/>
  <c r="F150" i="77"/>
  <c r="F143" i="77"/>
  <c r="F126" i="77"/>
  <c r="F114" i="77"/>
  <c r="F109" i="77"/>
  <c r="F104" i="77"/>
  <c r="F97" i="77"/>
  <c r="F92" i="77"/>
  <c r="F90" i="77"/>
  <c r="F353" i="77"/>
  <c r="F345" i="77"/>
  <c r="F314" i="77"/>
  <c r="F280" i="77"/>
  <c r="F276" i="77"/>
  <c r="F261" i="77"/>
  <c r="F230" i="77"/>
  <c r="F226" i="77"/>
  <c r="F222" i="77"/>
  <c r="F211" i="77"/>
  <c r="F199" i="77"/>
  <c r="F195" i="77"/>
  <c r="F184" i="77"/>
  <c r="F180" i="77"/>
  <c r="F147" i="77"/>
  <c r="F145" i="77"/>
  <c r="F140" i="77"/>
  <c r="F135" i="77"/>
  <c r="F128" i="77"/>
  <c r="F123" i="77"/>
  <c r="F121" i="77"/>
  <c r="F87" i="77"/>
  <c r="F364" i="77"/>
  <c r="F333" i="77"/>
  <c r="F326" i="77"/>
  <c r="F310" i="77"/>
  <c r="F302" i="77"/>
  <c r="F295" i="77"/>
  <c r="F287" i="77"/>
  <c r="F264" i="77"/>
  <c r="F249" i="77"/>
  <c r="F241" i="77"/>
  <c r="F218" i="77"/>
  <c r="F187" i="77"/>
  <c r="F159" i="77"/>
  <c r="F154" i="77"/>
  <c r="F130" i="77"/>
  <c r="F116" i="77"/>
  <c r="F111" i="77"/>
  <c r="F106" i="77"/>
  <c r="F83" i="77"/>
  <c r="F66" i="77"/>
  <c r="F54" i="77"/>
  <c r="F49" i="77"/>
  <c r="F44" i="77"/>
  <c r="F27" i="77"/>
  <c r="F22" i="77"/>
  <c r="F20" i="77"/>
  <c r="F16" i="77"/>
  <c r="F2" i="77"/>
  <c r="M2" i="77" s="1"/>
  <c r="F363" i="77"/>
  <c r="F356" i="77"/>
  <c r="F325" i="77"/>
  <c r="F317" i="77"/>
  <c r="F279" i="77"/>
  <c r="F256" i="77"/>
  <c r="F248" i="77"/>
  <c r="F233" i="77"/>
  <c r="F225" i="77"/>
  <c r="F194" i="77"/>
  <c r="F149" i="77"/>
  <c r="F125" i="77"/>
  <c r="F101" i="77"/>
  <c r="F85" i="77"/>
  <c r="F80" i="77"/>
  <c r="F75" i="77"/>
  <c r="F68" i="77"/>
  <c r="F63" i="77"/>
  <c r="F61" i="77"/>
  <c r="F39" i="77"/>
  <c r="F34" i="77"/>
  <c r="F29" i="77"/>
  <c r="F12" i="77"/>
  <c r="F5" i="77"/>
  <c r="F260" i="77"/>
  <c r="F237" i="77"/>
  <c r="F340" i="77"/>
  <c r="F286" i="77"/>
  <c r="F271" i="77"/>
  <c r="F255" i="77"/>
  <c r="F240" i="77"/>
  <c r="F171" i="77"/>
  <c r="F144" i="77"/>
  <c r="F139" i="77"/>
  <c r="F134" i="77"/>
  <c r="F120" i="77"/>
  <c r="F96" i="77"/>
  <c r="F77" i="77"/>
  <c r="F72" i="77"/>
  <c r="F70" i="77"/>
  <c r="F58" i="77"/>
  <c r="F56" i="77"/>
  <c r="F51" i="77"/>
  <c r="F46" i="77"/>
  <c r="F41" i="77"/>
  <c r="F25" i="77"/>
  <c r="F17" i="77"/>
  <c r="F6" i="77"/>
  <c r="F291" i="77"/>
  <c r="F268" i="77"/>
  <c r="F252" i="77"/>
  <c r="F362" i="77"/>
  <c r="F355" i="77"/>
  <c r="F347" i="77"/>
  <c r="F324" i="77"/>
  <c r="F309" i="77"/>
  <c r="F301" i="77"/>
  <c r="F278" i="77"/>
  <c r="F247" i="77"/>
  <c r="F178" i="77"/>
  <c r="F158" i="77"/>
  <c r="F153" i="77"/>
  <c r="F115" i="77"/>
  <c r="F110" i="77"/>
  <c r="F105" i="77"/>
  <c r="F82" i="77"/>
  <c r="F65" i="77"/>
  <c r="F48" i="77"/>
  <c r="F43" i="77"/>
  <c r="F36" i="77"/>
  <c r="F31" i="77"/>
  <c r="F21" i="77"/>
  <c r="F19" i="77"/>
  <c r="F10" i="77"/>
  <c r="F7" i="77"/>
  <c r="F360" i="77"/>
  <c r="F328" i="77"/>
  <c r="F244" i="77"/>
  <c r="F176" i="77"/>
  <c r="F132" i="77"/>
  <c r="F94" i="77"/>
  <c r="F67" i="77"/>
  <c r="F62" i="77"/>
  <c r="F53" i="77"/>
  <c r="F38" i="77"/>
  <c r="F33" i="77"/>
  <c r="F15" i="77"/>
  <c r="F282" i="77"/>
  <c r="F243" i="77"/>
  <c r="F161" i="77"/>
  <c r="F142" i="77"/>
  <c r="F103" i="77"/>
  <c r="F57" i="77"/>
  <c r="F28" i="77"/>
  <c r="F351" i="77"/>
  <c r="F213" i="77"/>
  <c r="F182" i="77"/>
  <c r="F127" i="77"/>
  <c r="F64" i="77"/>
  <c r="F117" i="77"/>
  <c r="F89" i="77"/>
  <c r="F78" i="77"/>
  <c r="F59" i="77"/>
  <c r="F23" i="77"/>
  <c r="F3" i="77"/>
  <c r="O18" i="77" s="1"/>
  <c r="O20" i="77" s="1"/>
  <c r="F321" i="77"/>
  <c r="F298" i="77"/>
  <c r="F259" i="77"/>
  <c r="F206" i="77"/>
  <c r="F190" i="77"/>
  <c r="F175" i="77"/>
  <c r="F122" i="77"/>
  <c r="F113" i="77"/>
  <c r="F81" i="77"/>
  <c r="F76" i="77"/>
  <c r="F47" i="77"/>
  <c r="F42" i="77"/>
  <c r="F18" i="77"/>
  <c r="F9" i="77"/>
  <c r="F312" i="77"/>
  <c r="F167" i="77"/>
  <c r="F69" i="77"/>
  <c r="F8" i="77"/>
  <c r="F197" i="77"/>
  <c r="F98" i="77"/>
  <c r="F73" i="77"/>
  <c r="F320" i="77"/>
  <c r="F205" i="77"/>
  <c r="F151" i="77"/>
  <c r="F93" i="77"/>
  <c r="F71" i="77"/>
  <c r="F52" i="77"/>
  <c r="F37" i="77"/>
  <c r="F32" i="77"/>
  <c r="F14" i="77"/>
  <c r="F11" i="77"/>
  <c r="F55" i="77"/>
  <c r="F290" i="77"/>
  <c r="F30" i="77"/>
  <c r="F336" i="77"/>
  <c r="F297" i="77"/>
  <c r="F236" i="77"/>
  <c r="F214" i="77"/>
  <c r="F183" i="77"/>
  <c r="F137" i="77"/>
  <c r="F118" i="77"/>
  <c r="F99" i="77"/>
  <c r="F91" i="77"/>
  <c r="F84" i="77"/>
  <c r="F79" i="77"/>
  <c r="F74" i="77"/>
  <c r="F60" i="77"/>
  <c r="F24" i="77"/>
  <c r="F4" i="77"/>
  <c r="F274" i="77"/>
  <c r="F108" i="77"/>
  <c r="F50" i="77"/>
  <c r="F45" i="77"/>
  <c r="F40" i="77"/>
  <c r="F267" i="77"/>
  <c r="F156" i="77"/>
  <c r="F35" i="77"/>
  <c r="F13" i="77"/>
  <c r="F26" i="77"/>
  <c r="I356" i="77"/>
  <c r="I296" i="77"/>
  <c r="I236" i="77"/>
  <c r="I176" i="77"/>
  <c r="I311" i="77"/>
  <c r="I341" i="77"/>
  <c r="I326" i="77"/>
  <c r="I116" i="77"/>
  <c r="I191" i="77"/>
  <c r="I161" i="77"/>
  <c r="I101" i="77"/>
  <c r="I56" i="77"/>
  <c r="I266" i="77"/>
  <c r="I221" i="77"/>
  <c r="I206" i="77"/>
  <c r="I86" i="77"/>
  <c r="I71" i="77"/>
  <c r="I146" i="77"/>
  <c r="I281" i="77"/>
  <c r="I131" i="77"/>
  <c r="I251" i="77"/>
  <c r="I356" i="74"/>
  <c r="I296" i="74"/>
  <c r="I236" i="74"/>
  <c r="I176" i="74"/>
  <c r="I341" i="74"/>
  <c r="I281" i="74"/>
  <c r="I221" i="74"/>
  <c r="I251" i="74"/>
  <c r="I146" i="74"/>
  <c r="I86" i="74"/>
  <c r="I326" i="74"/>
  <c r="I206" i="74"/>
  <c r="I311" i="74"/>
  <c r="I191" i="74"/>
  <c r="I116" i="74"/>
  <c r="I131" i="74"/>
  <c r="I161" i="74"/>
  <c r="I101" i="74"/>
  <c r="I266" i="74"/>
  <c r="I71" i="74"/>
  <c r="I56" i="74"/>
  <c r="F359" i="74"/>
  <c r="F352" i="74"/>
  <c r="F335" i="74"/>
  <c r="F318" i="74"/>
  <c r="F313" i="74"/>
  <c r="F311" i="74"/>
  <c r="F299" i="74"/>
  <c r="F292" i="74"/>
  <c r="F275" i="74"/>
  <c r="F258" i="74"/>
  <c r="F253" i="74"/>
  <c r="F251" i="74"/>
  <c r="F239" i="74"/>
  <c r="F232" i="74"/>
  <c r="F215" i="74"/>
  <c r="F198" i="74"/>
  <c r="F193" i="74"/>
  <c r="F191" i="74"/>
  <c r="F179" i="74"/>
  <c r="F172" i="74"/>
  <c r="F366" i="74"/>
  <c r="F354" i="74"/>
  <c r="F349" i="74"/>
  <c r="F344" i="74"/>
  <c r="F337" i="74"/>
  <c r="F332" i="74"/>
  <c r="F330" i="74"/>
  <c r="F323" i="74"/>
  <c r="F306" i="74"/>
  <c r="F294" i="74"/>
  <c r="F289" i="74"/>
  <c r="F284" i="74"/>
  <c r="F277" i="74"/>
  <c r="F272" i="74"/>
  <c r="F270" i="74"/>
  <c r="F263" i="74"/>
  <c r="F246" i="74"/>
  <c r="F234" i="74"/>
  <c r="F229" i="74"/>
  <c r="F224" i="74"/>
  <c r="F217" i="74"/>
  <c r="F212" i="74"/>
  <c r="F210" i="74"/>
  <c r="F203" i="74"/>
  <c r="F186" i="74"/>
  <c r="F174" i="74"/>
  <c r="F169" i="74"/>
  <c r="F363" i="74"/>
  <c r="F361" i="74"/>
  <c r="F327" i="74"/>
  <c r="F325" i="74"/>
  <c r="F320" i="74"/>
  <c r="F315" i="74"/>
  <c r="F308" i="74"/>
  <c r="F303" i="74"/>
  <c r="F301" i="74"/>
  <c r="F267" i="74"/>
  <c r="F265" i="74"/>
  <c r="F260" i="74"/>
  <c r="F255" i="74"/>
  <c r="F248" i="74"/>
  <c r="F243" i="74"/>
  <c r="F241" i="74"/>
  <c r="F207" i="74"/>
  <c r="F205" i="74"/>
  <c r="F200" i="74"/>
  <c r="F195" i="74"/>
  <c r="F188" i="74"/>
  <c r="F183" i="74"/>
  <c r="F181" i="74"/>
  <c r="F358" i="74"/>
  <c r="F356" i="74"/>
  <c r="F351" i="74"/>
  <c r="F346" i="74"/>
  <c r="F339" i="74"/>
  <c r="F334" i="74"/>
  <c r="F317" i="74"/>
  <c r="F312" i="74"/>
  <c r="F310" i="74"/>
  <c r="F298" i="74"/>
  <c r="F296" i="74"/>
  <c r="F291" i="74"/>
  <c r="F286" i="74"/>
  <c r="F279" i="74"/>
  <c r="F274" i="74"/>
  <c r="F257" i="74"/>
  <c r="F252" i="74"/>
  <c r="F250" i="74"/>
  <c r="F238" i="74"/>
  <c r="F236" i="74"/>
  <c r="F231" i="74"/>
  <c r="F226" i="74"/>
  <c r="F219" i="74"/>
  <c r="F214" i="74"/>
  <c r="F197" i="74"/>
  <c r="F192" i="74"/>
  <c r="F190" i="74"/>
  <c r="F178" i="74"/>
  <c r="F176" i="74"/>
  <c r="F171" i="74"/>
  <c r="F166" i="74"/>
  <c r="F357" i="74"/>
  <c r="F338" i="74"/>
  <c r="F333" i="74"/>
  <c r="F295" i="74"/>
  <c r="F290" i="74"/>
  <c r="F285" i="74"/>
  <c r="F271" i="74"/>
  <c r="F237" i="74"/>
  <c r="F218" i="74"/>
  <c r="F213" i="74"/>
  <c r="F175" i="74"/>
  <c r="F170" i="74"/>
  <c r="F163" i="74"/>
  <c r="F161" i="74"/>
  <c r="F149" i="74"/>
  <c r="F142" i="74"/>
  <c r="F125" i="74"/>
  <c r="F108" i="74"/>
  <c r="F103" i="74"/>
  <c r="F101" i="74"/>
  <c r="F89" i="74"/>
  <c r="F82" i="74"/>
  <c r="F65" i="74"/>
  <c r="F347" i="74"/>
  <c r="F342" i="74"/>
  <c r="F328" i="74"/>
  <c r="F309" i="74"/>
  <c r="F304" i="74"/>
  <c r="F280" i="74"/>
  <c r="F266" i="74"/>
  <c r="F261" i="74"/>
  <c r="F256" i="74"/>
  <c r="F227" i="74"/>
  <c r="F222" i="74"/>
  <c r="F208" i="74"/>
  <c r="F189" i="74"/>
  <c r="F184" i="74"/>
  <c r="F156" i="74"/>
  <c r="F144" i="74"/>
  <c r="F139" i="74"/>
  <c r="F134" i="74"/>
  <c r="F127" i="74"/>
  <c r="F122" i="74"/>
  <c r="F120" i="74"/>
  <c r="F113" i="74"/>
  <c r="F96" i="74"/>
  <c r="F84" i="74"/>
  <c r="F79" i="74"/>
  <c r="F74" i="74"/>
  <c r="F67" i="74"/>
  <c r="F365" i="74"/>
  <c r="F341" i="74"/>
  <c r="F360" i="74"/>
  <c r="F336" i="74"/>
  <c r="F307" i="74"/>
  <c r="F302" i="74"/>
  <c r="F293" i="74"/>
  <c r="F264" i="74"/>
  <c r="F259" i="74"/>
  <c r="F254" i="74"/>
  <c r="F240" i="74"/>
  <c r="F216" i="74"/>
  <c r="F187" i="74"/>
  <c r="F182" i="74"/>
  <c r="F173" i="74"/>
  <c r="F168" i="74"/>
  <c r="F165" i="74"/>
  <c r="F162" i="74"/>
  <c r="F160" i="74"/>
  <c r="F148" i="74"/>
  <c r="F146" i="74"/>
  <c r="F141" i="74"/>
  <c r="F136" i="74"/>
  <c r="F129" i="74"/>
  <c r="F124" i="74"/>
  <c r="F107" i="74"/>
  <c r="F102" i="74"/>
  <c r="F100" i="74"/>
  <c r="F88" i="74"/>
  <c r="F86" i="74"/>
  <c r="F81" i="74"/>
  <c r="F76" i="74"/>
  <c r="F69" i="74"/>
  <c r="F64" i="74"/>
  <c r="F355" i="74"/>
  <c r="F350" i="74"/>
  <c r="F345" i="74"/>
  <c r="F331" i="74"/>
  <c r="F297" i="74"/>
  <c r="F278" i="74"/>
  <c r="F273" i="74"/>
  <c r="F235" i="74"/>
  <c r="F230" i="74"/>
  <c r="F225" i="74"/>
  <c r="F211" i="74"/>
  <c r="F364" i="74"/>
  <c r="F340" i="74"/>
  <c r="F326" i="74"/>
  <c r="F321" i="74"/>
  <c r="F316" i="74"/>
  <c r="F287" i="74"/>
  <c r="F282" i="74"/>
  <c r="F268" i="74"/>
  <c r="F249" i="74"/>
  <c r="F244" i="74"/>
  <c r="F220" i="74"/>
  <c r="F206" i="74"/>
  <c r="F201" i="74"/>
  <c r="F196" i="74"/>
  <c r="F157" i="74"/>
  <c r="F152" i="74"/>
  <c r="F150" i="74"/>
  <c r="F143" i="74"/>
  <c r="F126" i="74"/>
  <c r="F114" i="74"/>
  <c r="F109" i="74"/>
  <c r="F104" i="74"/>
  <c r="F97" i="74"/>
  <c r="F92" i="74"/>
  <c r="F90" i="74"/>
  <c r="F83" i="74"/>
  <c r="F66" i="74"/>
  <c r="F343" i="74"/>
  <c r="F177" i="74"/>
  <c r="F138" i="74"/>
  <c r="F133" i="74"/>
  <c r="F119" i="74"/>
  <c r="F95" i="74"/>
  <c r="F71" i="74"/>
  <c r="F62" i="74"/>
  <c r="F60" i="74"/>
  <c r="F53" i="74"/>
  <c r="F38" i="74"/>
  <c r="F33" i="74"/>
  <c r="F23" i="74"/>
  <c r="F10" i="74"/>
  <c r="F7" i="74"/>
  <c r="F117" i="74"/>
  <c r="F93" i="74"/>
  <c r="F52" i="74"/>
  <c r="F362" i="74"/>
  <c r="F314" i="74"/>
  <c r="F288" i="74"/>
  <c r="F276" i="74"/>
  <c r="F262" i="74"/>
  <c r="F223" i="74"/>
  <c r="F199" i="74"/>
  <c r="F185" i="74"/>
  <c r="F167" i="74"/>
  <c r="F147" i="74"/>
  <c r="F128" i="74"/>
  <c r="F123" i="74"/>
  <c r="F85" i="74"/>
  <c r="F80" i="74"/>
  <c r="F75" i="74"/>
  <c r="F57" i="74"/>
  <c r="F55" i="74"/>
  <c r="F50" i="74"/>
  <c r="F45" i="74"/>
  <c r="F40" i="74"/>
  <c r="F28" i="74"/>
  <c r="F15" i="74"/>
  <c r="F3" i="74"/>
  <c r="O18" i="74" s="1"/>
  <c r="O20" i="74" s="1"/>
  <c r="F300" i="74"/>
  <c r="F209" i="74"/>
  <c r="F137" i="74"/>
  <c r="F132" i="74"/>
  <c r="F118" i="74"/>
  <c r="F99" i="74"/>
  <c r="F94" i="74"/>
  <c r="F70" i="74"/>
  <c r="F47" i="74"/>
  <c r="F42" i="74"/>
  <c r="F35" i="74"/>
  <c r="F30" i="74"/>
  <c r="F26" i="74"/>
  <c r="F24" i="74"/>
  <c r="F13" i="74"/>
  <c r="F11" i="74"/>
  <c r="F8" i="74"/>
  <c r="F151" i="74"/>
  <c r="F98" i="74"/>
  <c r="F59" i="74"/>
  <c r="F37" i="74"/>
  <c r="F324" i="74"/>
  <c r="F247" i="74"/>
  <c r="F221" i="74"/>
  <c r="F353" i="74"/>
  <c r="F281" i="74"/>
  <c r="F269" i="74"/>
  <c r="F164" i="74"/>
  <c r="F145" i="74"/>
  <c r="F140" i="74"/>
  <c r="F135" i="74"/>
  <c r="F121" i="74"/>
  <c r="F87" i="74"/>
  <c r="F68" i="74"/>
  <c r="F63" i="74"/>
  <c r="F61" i="74"/>
  <c r="F39" i="74"/>
  <c r="F34" i="74"/>
  <c r="F29" i="74"/>
  <c r="F16" i="74"/>
  <c r="F2" i="74"/>
  <c r="M2" i="74" s="1"/>
  <c r="F202" i="74"/>
  <c r="F153" i="74"/>
  <c r="F115" i="74"/>
  <c r="F105" i="74"/>
  <c r="F348" i="74"/>
  <c r="F319" i="74"/>
  <c r="F305" i="74"/>
  <c r="F242" i="74"/>
  <c r="F228" i="74"/>
  <c r="F204" i="74"/>
  <c r="F180" i="74"/>
  <c r="F159" i="74"/>
  <c r="F154" i="74"/>
  <c r="F130" i="74"/>
  <c r="F116" i="74"/>
  <c r="F111" i="74"/>
  <c r="F106" i="74"/>
  <c r="F77" i="74"/>
  <c r="F72" i="74"/>
  <c r="F58" i="74"/>
  <c r="F56" i="74"/>
  <c r="F51" i="74"/>
  <c r="F46" i="74"/>
  <c r="F41" i="74"/>
  <c r="F25" i="74"/>
  <c r="F17" i="74"/>
  <c r="F12" i="74"/>
  <c r="F5" i="74"/>
  <c r="F329" i="74"/>
  <c r="F158" i="74"/>
  <c r="F110" i="74"/>
  <c r="F91" i="74"/>
  <c r="F245" i="74"/>
  <c r="F43" i="74"/>
  <c r="F27" i="74"/>
  <c r="F19" i="74"/>
  <c r="F233" i="74"/>
  <c r="F155" i="74"/>
  <c r="F78" i="74"/>
  <c r="F32" i="74"/>
  <c r="F18" i="74"/>
  <c r="F44" i="74"/>
  <c r="F322" i="74"/>
  <c r="F112" i="74"/>
  <c r="F14" i="74"/>
  <c r="F131" i="74"/>
  <c r="F36" i="74"/>
  <c r="F54" i="74"/>
  <c r="F6" i="74"/>
  <c r="F73" i="74"/>
  <c r="F49" i="74"/>
  <c r="F31" i="74"/>
  <c r="F22" i="74"/>
  <c r="F194" i="74"/>
  <c r="F48" i="74"/>
  <c r="F21" i="74"/>
  <c r="F4" i="74"/>
  <c r="F283" i="74"/>
  <c r="F9" i="74"/>
  <c r="F20" i="74"/>
  <c r="H356" i="74"/>
  <c r="H296" i="74"/>
  <c r="H236" i="74"/>
  <c r="H176" i="74"/>
  <c r="H341" i="74"/>
  <c r="H281" i="74"/>
  <c r="H221" i="74"/>
  <c r="H266" i="74"/>
  <c r="H251" i="74"/>
  <c r="H131" i="74"/>
  <c r="H71" i="74"/>
  <c r="H326" i="74"/>
  <c r="H206" i="74"/>
  <c r="H311" i="74"/>
  <c r="H191" i="74"/>
  <c r="H26" i="74"/>
  <c r="H161" i="74"/>
  <c r="H146" i="74"/>
  <c r="H116" i="74"/>
  <c r="H56" i="74"/>
  <c r="H41" i="74"/>
  <c r="H101" i="74"/>
  <c r="H86" i="74"/>
  <c r="Q8" i="74"/>
  <c r="D34" i="29"/>
  <c r="E33" i="29" s="1"/>
  <c r="L33" i="29"/>
  <c r="L32" i="29"/>
  <c r="L31" i="29"/>
  <c r="E8" i="72"/>
  <c r="E6" i="72"/>
  <c r="D4" i="72"/>
  <c r="M3" i="79" l="1"/>
  <c r="M4" i="79" s="1"/>
  <c r="M5" i="79" s="1"/>
  <c r="M6" i="79" s="1"/>
  <c r="M7" i="79" s="1"/>
  <c r="M8" i="79" s="1"/>
  <c r="M9" i="79" s="1"/>
  <c r="M10" i="79" s="1"/>
  <c r="M11" i="79" s="1"/>
  <c r="M12" i="79" s="1"/>
  <c r="M13" i="79" s="1"/>
  <c r="M14" i="79" s="1"/>
  <c r="M15" i="79" s="1"/>
  <c r="M16" i="79" s="1"/>
  <c r="M17" i="79" s="1"/>
  <c r="M18" i="79" s="1"/>
  <c r="M19" i="79" s="1"/>
  <c r="M20" i="79" s="1"/>
  <c r="M21" i="79" s="1"/>
  <c r="M22" i="79" s="1"/>
  <c r="M23" i="79" s="1"/>
  <c r="M24" i="79" s="1"/>
  <c r="M25" i="79" s="1"/>
  <c r="M26" i="79" s="1"/>
  <c r="M27" i="79" s="1"/>
  <c r="M28" i="79" s="1"/>
  <c r="M29" i="79" s="1"/>
  <c r="M30" i="79" s="1"/>
  <c r="M31" i="79" s="1"/>
  <c r="M32" i="79" s="1"/>
  <c r="M33" i="79" s="1"/>
  <c r="M34" i="79" s="1"/>
  <c r="M35" i="79" s="1"/>
  <c r="M3" i="77"/>
  <c r="M4" i="77" s="1"/>
  <c r="M5" i="77" s="1"/>
  <c r="M6" i="77" s="1"/>
  <c r="M7" i="77" s="1"/>
  <c r="M8" i="77" s="1"/>
  <c r="M9" i="77" s="1"/>
  <c r="M10" i="77" s="1"/>
  <c r="M11" i="77" s="1"/>
  <c r="M12" i="77" s="1"/>
  <c r="M13" i="77" s="1"/>
  <c r="M14" i="77" s="1"/>
  <c r="M15" i="77" s="1"/>
  <c r="M16" i="77" s="1"/>
  <c r="M17" i="77" s="1"/>
  <c r="M18" i="77" s="1"/>
  <c r="M19" i="77" s="1"/>
  <c r="M20" i="77" s="1"/>
  <c r="M21" i="77" s="1"/>
  <c r="M22" i="77" s="1"/>
  <c r="M23" i="77" s="1"/>
  <c r="M24" i="77" s="1"/>
  <c r="M25" i="77" s="1"/>
  <c r="M26" i="77" s="1"/>
  <c r="M27" i="77" s="1"/>
  <c r="M28" i="77" s="1"/>
  <c r="M29" i="77" s="1"/>
  <c r="M30" i="77" s="1"/>
  <c r="M3" i="74"/>
  <c r="M4" i="74" s="1"/>
  <c r="M5" i="74" s="1"/>
  <c r="M6" i="74" s="1"/>
  <c r="M7" i="74" s="1"/>
  <c r="M8" i="74" s="1"/>
  <c r="M9" i="74" s="1"/>
  <c r="M10" i="74" s="1"/>
  <c r="M11" i="74" s="1"/>
  <c r="M12" i="74" s="1"/>
  <c r="M13" i="74" s="1"/>
  <c r="M14" i="74" s="1"/>
  <c r="M15" i="74" s="1"/>
  <c r="M16" i="74" s="1"/>
  <c r="M17" i="74" s="1"/>
  <c r="M18" i="74" s="1"/>
  <c r="M19" i="74" s="1"/>
  <c r="M20" i="74" s="1"/>
  <c r="M21" i="74" s="1"/>
  <c r="M22" i="74" s="1"/>
  <c r="E31" i="29"/>
  <c r="E34" i="29" s="1"/>
  <c r="E32" i="29"/>
  <c r="M32" i="29" s="1"/>
  <c r="M33" i="29"/>
  <c r="M31" i="29" l="1"/>
  <c r="M34" i="29" s="1"/>
  <c r="D17" i="72" s="1"/>
  <c r="B12" i="70" l="1"/>
  <c r="B11" i="70"/>
  <c r="B10" i="70"/>
  <c r="B9" i="70"/>
  <c r="S8" i="70"/>
  <c r="B8" i="70"/>
  <c r="B7" i="70"/>
  <c r="P6" i="70"/>
  <c r="B6" i="70"/>
  <c r="D4" i="70" s="1"/>
  <c r="B5" i="70"/>
  <c r="B4" i="70"/>
  <c r="B3" i="70"/>
  <c r="B2" i="70"/>
  <c r="B1" i="70"/>
  <c r="D6" i="70" l="1"/>
  <c r="D7" i="70" s="1"/>
  <c r="D11" i="70"/>
  <c r="F201" i="70" s="1"/>
  <c r="Q3" i="70"/>
  <c r="H236" i="70" s="1"/>
  <c r="C11" i="70"/>
  <c r="Q4" i="70"/>
  <c r="I86" i="70" s="1"/>
  <c r="Q7" i="70"/>
  <c r="Q5" i="70"/>
  <c r="Q6" i="70"/>
  <c r="C8" i="70"/>
  <c r="G6" i="30"/>
  <c r="G7" i="30"/>
  <c r="G8" i="30"/>
  <c r="D10" i="30"/>
  <c r="D3" i="72" s="1"/>
  <c r="G9" i="30"/>
  <c r="G21" i="30"/>
  <c r="G13" i="30"/>
  <c r="G20" i="30"/>
  <c r="G19" i="30"/>
  <c r="G4" i="30"/>
  <c r="G5" i="30"/>
  <c r="D10" i="29"/>
  <c r="E9" i="29" s="1"/>
  <c r="K6" i="29"/>
  <c r="L6" i="29" s="1"/>
  <c r="K7" i="29"/>
  <c r="L7" i="29" s="1"/>
  <c r="K8" i="29"/>
  <c r="L8" i="29" s="1"/>
  <c r="K9" i="29"/>
  <c r="L9" i="29" s="1"/>
  <c r="L15" i="29"/>
  <c r="D18" i="29"/>
  <c r="E17" i="29" s="1"/>
  <c r="L17" i="29"/>
  <c r="D26" i="29"/>
  <c r="E25" i="29" s="1"/>
  <c r="L23" i="29"/>
  <c r="L24" i="29"/>
  <c r="L25" i="29"/>
  <c r="L16" i="29"/>
  <c r="F271" i="70" l="1"/>
  <c r="F41" i="70"/>
  <c r="F211" i="70"/>
  <c r="F301" i="70"/>
  <c r="F241" i="70"/>
  <c r="F191" i="70"/>
  <c r="F331" i="70"/>
  <c r="F161" i="70"/>
  <c r="F361" i="70"/>
  <c r="F131" i="70"/>
  <c r="F101" i="70"/>
  <c r="F71" i="70"/>
  <c r="Q8" i="70"/>
  <c r="E4" i="72"/>
  <c r="I56" i="70"/>
  <c r="I221" i="70"/>
  <c r="M9" i="29"/>
  <c r="M25" i="29"/>
  <c r="I146" i="70"/>
  <c r="I116" i="70"/>
  <c r="I161" i="70"/>
  <c r="I206" i="70"/>
  <c r="H101" i="70"/>
  <c r="I311" i="70"/>
  <c r="H266" i="70"/>
  <c r="I266" i="70"/>
  <c r="I101" i="70"/>
  <c r="I191" i="70"/>
  <c r="I356" i="70"/>
  <c r="I281" i="70"/>
  <c r="I296" i="70"/>
  <c r="I71" i="70"/>
  <c r="I131" i="70"/>
  <c r="I251" i="70"/>
  <c r="I176" i="70"/>
  <c r="I326" i="70"/>
  <c r="F159" i="70"/>
  <c r="F138" i="70"/>
  <c r="F76" i="70"/>
  <c r="F63" i="70"/>
  <c r="F315" i="70"/>
  <c r="G151" i="70"/>
  <c r="G271" i="70"/>
  <c r="G331" i="70"/>
  <c r="G181" i="70"/>
  <c r="G91" i="70"/>
  <c r="G61" i="70"/>
  <c r="H131" i="70"/>
  <c r="H26" i="70"/>
  <c r="H326" i="70"/>
  <c r="H41" i="70"/>
  <c r="H206" i="70"/>
  <c r="H356" i="70"/>
  <c r="H71" i="70"/>
  <c r="H116" i="70"/>
  <c r="H221" i="70"/>
  <c r="H191" i="70"/>
  <c r="H56" i="70"/>
  <c r="H281" i="70"/>
  <c r="H146" i="70"/>
  <c r="H176" i="70"/>
  <c r="H296" i="70"/>
  <c r="H311" i="70"/>
  <c r="H161" i="70"/>
  <c r="H341" i="70"/>
  <c r="I236" i="70"/>
  <c r="I341" i="70"/>
  <c r="H86" i="70"/>
  <c r="H251" i="70"/>
  <c r="F364" i="70"/>
  <c r="F99" i="70"/>
  <c r="F157" i="70"/>
  <c r="F178" i="70"/>
  <c r="F36" i="70"/>
  <c r="F210" i="70"/>
  <c r="G241" i="70"/>
  <c r="G211" i="70"/>
  <c r="G301" i="70"/>
  <c r="F21" i="70"/>
  <c r="F83" i="70"/>
  <c r="F27" i="70"/>
  <c r="F219" i="70"/>
  <c r="F321" i="70"/>
  <c r="G361" i="70"/>
  <c r="F4" i="70"/>
  <c r="F155" i="70"/>
  <c r="F319" i="70"/>
  <c r="F20" i="70"/>
  <c r="F128" i="70"/>
  <c r="F365" i="70"/>
  <c r="G121" i="70"/>
  <c r="F129" i="70"/>
  <c r="F184" i="70"/>
  <c r="F356" i="70"/>
  <c r="F86" i="70"/>
  <c r="F34" i="70"/>
  <c r="F85" i="70"/>
  <c r="F96" i="70"/>
  <c r="F202" i="70"/>
  <c r="F192" i="70"/>
  <c r="F19" i="70"/>
  <c r="F111" i="70"/>
  <c r="F169" i="70"/>
  <c r="F348" i="70"/>
  <c r="F275" i="70"/>
  <c r="F196" i="70"/>
  <c r="F10" i="70"/>
  <c r="F298" i="70"/>
  <c r="F203" i="70"/>
  <c r="F49" i="70"/>
  <c r="F318" i="70"/>
  <c r="F247" i="70"/>
  <c r="F120" i="70"/>
  <c r="F78" i="70"/>
  <c r="F243" i="70"/>
  <c r="F343" i="70"/>
  <c r="F289" i="70"/>
  <c r="F273" i="70"/>
  <c r="F195" i="70"/>
  <c r="F30" i="70"/>
  <c r="F16" i="70"/>
  <c r="F104" i="70"/>
  <c r="F163" i="70"/>
  <c r="F102" i="70"/>
  <c r="F329" i="70"/>
  <c r="F252" i="70"/>
  <c r="F177" i="70"/>
  <c r="F290" i="70"/>
  <c r="F337" i="70"/>
  <c r="F218" i="70"/>
  <c r="F208" i="70"/>
  <c r="F108" i="70"/>
  <c r="F302" i="70"/>
  <c r="F116" i="70"/>
  <c r="F69" i="70"/>
  <c r="F231" i="70"/>
  <c r="F266" i="70"/>
  <c r="F110" i="70"/>
  <c r="F250" i="70"/>
  <c r="F133" i="70"/>
  <c r="F309" i="70"/>
  <c r="F310" i="70"/>
  <c r="F217" i="70"/>
  <c r="F340" i="70"/>
  <c r="F299" i="70"/>
  <c r="F33" i="70"/>
  <c r="F40" i="70"/>
  <c r="F55" i="70"/>
  <c r="F282" i="70"/>
  <c r="F112" i="70"/>
  <c r="F269" i="70"/>
  <c r="F324" i="70"/>
  <c r="F144" i="70"/>
  <c r="F265" i="70"/>
  <c r="F149" i="70"/>
  <c r="F336" i="70"/>
  <c r="F35" i="70"/>
  <c r="F45" i="70"/>
  <c r="F43" i="70"/>
  <c r="F61" i="70"/>
  <c r="F215" i="70"/>
  <c r="F311" i="70"/>
  <c r="F172" i="70"/>
  <c r="F117" i="70"/>
  <c r="F113" i="70"/>
  <c r="F279" i="70"/>
  <c r="F335" i="70"/>
  <c r="F286" i="70"/>
  <c r="F147" i="70"/>
  <c r="F180" i="70"/>
  <c r="F268" i="70"/>
  <c r="F297" i="70"/>
  <c r="F153" i="70"/>
  <c r="F347" i="70"/>
  <c r="F338" i="70"/>
  <c r="F225" i="70"/>
  <c r="F357" i="70"/>
  <c r="F119" i="70"/>
  <c r="F103" i="70"/>
  <c r="F135" i="70"/>
  <c r="F90" i="70"/>
  <c r="F150" i="70"/>
  <c r="F158" i="70"/>
  <c r="F39" i="70"/>
  <c r="F44" i="70"/>
  <c r="F15" i="70"/>
  <c r="F52" i="70"/>
  <c r="F222" i="70"/>
  <c r="F173" i="70"/>
  <c r="F134" i="70"/>
  <c r="F54" i="70"/>
  <c r="F93" i="70"/>
  <c r="F220" i="70"/>
  <c r="F181" i="70"/>
  <c r="F344" i="70"/>
  <c r="F227" i="70"/>
  <c r="F212" i="70"/>
  <c r="F339" i="70"/>
  <c r="F263" i="70"/>
  <c r="F258" i="70"/>
  <c r="F38" i="70"/>
  <c r="F12" i="70"/>
  <c r="F8" i="70"/>
  <c r="F130" i="70"/>
  <c r="F168" i="70"/>
  <c r="F188" i="70"/>
  <c r="F58" i="70"/>
  <c r="F65" i="70"/>
  <c r="F37" i="70"/>
  <c r="F59" i="70"/>
  <c r="F165" i="70"/>
  <c r="F251" i="70"/>
  <c r="F185" i="70"/>
  <c r="F140" i="70"/>
  <c r="F66" i="70"/>
  <c r="F98" i="70"/>
  <c r="F223" i="70"/>
  <c r="F186" i="70"/>
  <c r="F351" i="70"/>
  <c r="F240" i="70"/>
  <c r="F235" i="70"/>
  <c r="F346" i="70"/>
  <c r="F270" i="70"/>
  <c r="F26" i="70"/>
  <c r="F28" i="70"/>
  <c r="F2" i="70"/>
  <c r="M2" i="70" s="1"/>
  <c r="F48" i="70"/>
  <c r="F79" i="70"/>
  <c r="F152" i="70"/>
  <c r="F139" i="70"/>
  <c r="F92" i="70"/>
  <c r="F97" i="70"/>
  <c r="F259" i="70"/>
  <c r="F317" i="70"/>
  <c r="F276" i="70"/>
  <c r="F233" i="70"/>
  <c r="F132" i="70"/>
  <c r="F170" i="70"/>
  <c r="F262" i="70"/>
  <c r="F284" i="70"/>
  <c r="F142" i="70"/>
  <c r="F333" i="70"/>
  <c r="F320" i="70"/>
  <c r="F216" i="70"/>
  <c r="F303" i="70"/>
  <c r="F3" i="70"/>
  <c r="O18" i="70" s="1"/>
  <c r="F42" i="70"/>
  <c r="F224" i="70"/>
  <c r="F47" i="70"/>
  <c r="F148" i="70"/>
  <c r="F51" i="70"/>
  <c r="F9" i="70"/>
  <c r="F95" i="70"/>
  <c r="F277" i="70"/>
  <c r="F267" i="70"/>
  <c r="F74" i="70"/>
  <c r="F11" i="70"/>
  <c r="F68" i="70"/>
  <c r="F182" i="70"/>
  <c r="F53" i="70"/>
  <c r="F122" i="70"/>
  <c r="F118" i="70"/>
  <c r="F207" i="70"/>
  <c r="F293" i="70"/>
  <c r="F256" i="70"/>
  <c r="F341" i="70"/>
  <c r="F194" i="70"/>
  <c r="F353" i="70"/>
  <c r="F143" i="70"/>
  <c r="F307" i="70"/>
  <c r="F77" i="70"/>
  <c r="F164" i="70"/>
  <c r="F105" i="70"/>
  <c r="F187" i="70"/>
  <c r="F232" i="70"/>
  <c r="F280" i="70"/>
  <c r="F230" i="70"/>
  <c r="F358" i="70"/>
  <c r="F160" i="70"/>
  <c r="F242" i="70"/>
  <c r="F179" i="70"/>
  <c r="F237" i="70"/>
  <c r="F345" i="70"/>
  <c r="F350" i="70"/>
  <c r="F229" i="70"/>
  <c r="F274" i="70"/>
  <c r="F312" i="70"/>
  <c r="F5" i="70"/>
  <c r="F23" i="70"/>
  <c r="F32" i="70"/>
  <c r="F50" i="70"/>
  <c r="F236" i="70"/>
  <c r="F60" i="70"/>
  <c r="F288" i="70"/>
  <c r="F64" i="70"/>
  <c r="F14" i="70"/>
  <c r="F115" i="70"/>
  <c r="F306" i="70"/>
  <c r="F323" i="70"/>
  <c r="F84" i="70"/>
  <c r="F13" i="70"/>
  <c r="F88" i="70"/>
  <c r="F234" i="70"/>
  <c r="F56" i="70"/>
  <c r="F154" i="70"/>
  <c r="F73" i="70"/>
  <c r="F121" i="70"/>
  <c r="F221" i="70"/>
  <c r="F305" i="70"/>
  <c r="F261" i="70"/>
  <c r="F352" i="70"/>
  <c r="F204" i="70"/>
  <c r="F359" i="70"/>
  <c r="F156" i="70"/>
  <c r="F313" i="70"/>
  <c r="F94" i="70"/>
  <c r="F167" i="70"/>
  <c r="F114" i="70"/>
  <c r="F193" i="70"/>
  <c r="F238" i="70"/>
  <c r="F296" i="70"/>
  <c r="F248" i="70"/>
  <c r="F304" i="70"/>
  <c r="F124" i="70"/>
  <c r="F162" i="70"/>
  <c r="F257" i="70"/>
  <c r="F183" i="70"/>
  <c r="F264" i="70"/>
  <c r="F349" i="70"/>
  <c r="F366" i="70"/>
  <c r="F281" i="70"/>
  <c r="F326" i="70"/>
  <c r="F17" i="70"/>
  <c r="F7" i="70"/>
  <c r="F75" i="70"/>
  <c r="F249" i="70"/>
  <c r="F72" i="70"/>
  <c r="F334" i="70"/>
  <c r="F70" i="70"/>
  <c r="F25" i="70"/>
  <c r="F126" i="70"/>
  <c r="F31" i="70"/>
  <c r="F354" i="70"/>
  <c r="F100" i="70"/>
  <c r="F18" i="70"/>
  <c r="F106" i="70"/>
  <c r="F246" i="70"/>
  <c r="F62" i="70"/>
  <c r="F174" i="70"/>
  <c r="F80" i="70"/>
  <c r="F136" i="70"/>
  <c r="F226" i="70"/>
  <c r="F362" i="70"/>
  <c r="F285" i="70"/>
  <c r="F363" i="70"/>
  <c r="F213" i="70"/>
  <c r="F91" i="70"/>
  <c r="F209" i="70"/>
  <c r="F325" i="70"/>
  <c r="F107" i="70"/>
  <c r="F175" i="70"/>
  <c r="F141" i="70"/>
  <c r="F199" i="70"/>
  <c r="F244" i="70"/>
  <c r="F342" i="70"/>
  <c r="F260" i="70"/>
  <c r="F308" i="70"/>
  <c r="F176" i="70"/>
  <c r="F272" i="70"/>
  <c r="F190" i="70"/>
  <c r="F291" i="70"/>
  <c r="F189" i="70"/>
  <c r="F245" i="70"/>
  <c r="F283" i="70"/>
  <c r="F328" i="70"/>
  <c r="F287" i="70"/>
  <c r="F332" i="70"/>
  <c r="F57" i="70"/>
  <c r="F24" i="70"/>
  <c r="F89" i="70"/>
  <c r="F6" i="70"/>
  <c r="F82" i="70"/>
  <c r="F239" i="70"/>
  <c r="F109" i="70"/>
  <c r="F46" i="70"/>
  <c r="F205" i="70"/>
  <c r="F67" i="70"/>
  <c r="F29" i="70"/>
  <c r="F145" i="70"/>
  <c r="F22" i="70"/>
  <c r="F127" i="70"/>
  <c r="F314" i="70"/>
  <c r="F81" i="70"/>
  <c r="F300" i="70"/>
  <c r="F87" i="70"/>
  <c r="F151" i="70"/>
  <c r="F255" i="70"/>
  <c r="F198" i="70"/>
  <c r="F295" i="70"/>
  <c r="F146" i="70"/>
  <c r="F125" i="70"/>
  <c r="F228" i="70"/>
  <c r="F360" i="70"/>
  <c r="F123" i="70"/>
  <c r="F327" i="70"/>
  <c r="F166" i="70"/>
  <c r="F214" i="70"/>
  <c r="F253" i="70"/>
  <c r="F171" i="70"/>
  <c r="F278" i="70"/>
  <c r="F322" i="70"/>
  <c r="F137" i="70"/>
  <c r="F197" i="70"/>
  <c r="F330" i="70"/>
  <c r="F206" i="70"/>
  <c r="F316" i="70"/>
  <c r="F294" i="70"/>
  <c r="F200" i="70"/>
  <c r="F254" i="70"/>
  <c r="F292" i="70"/>
  <c r="F355" i="70"/>
  <c r="E8" i="29"/>
  <c r="M8" i="29" s="1"/>
  <c r="E7" i="29"/>
  <c r="M7" i="29" s="1"/>
  <c r="E6" i="29"/>
  <c r="M6" i="29" s="1"/>
  <c r="E15" i="29"/>
  <c r="E16" i="29"/>
  <c r="M16" i="29" s="1"/>
  <c r="E23" i="29"/>
  <c r="E24" i="29"/>
  <c r="M24" i="29" s="1"/>
  <c r="M17" i="29"/>
  <c r="G10" i="30"/>
  <c r="G16" i="30" s="1"/>
  <c r="G25" i="30" s="1"/>
  <c r="D19" i="72" s="1"/>
  <c r="D16" i="30"/>
  <c r="B24" i="70" l="1"/>
  <c r="C24" i="70" s="1"/>
  <c r="C17" i="70" s="1"/>
  <c r="D17" i="70" s="1"/>
  <c r="B24" i="77"/>
  <c r="C24" i="77" s="1"/>
  <c r="C17" i="77" s="1"/>
  <c r="D17" i="77" s="1"/>
  <c r="B24" i="79"/>
  <c r="C24" i="79" s="1"/>
  <c r="C17" i="79" s="1"/>
  <c r="D17" i="79" s="1"/>
  <c r="B24" i="74"/>
  <c r="C24" i="74" s="1"/>
  <c r="C17" i="74" s="1"/>
  <c r="D17" i="74" s="1"/>
  <c r="E21" i="72"/>
  <c r="F10" i="72"/>
  <c r="E18" i="29"/>
  <c r="O20" i="70"/>
  <c r="M15" i="29"/>
  <c r="M18" i="29" s="1"/>
  <c r="E10" i="29"/>
  <c r="M10" i="29"/>
  <c r="E26" i="29"/>
  <c r="M23" i="29"/>
  <c r="M26" i="29" s="1"/>
  <c r="F10" i="30"/>
  <c r="D25" i="30"/>
  <c r="F16" i="30"/>
  <c r="F25" i="30" l="1"/>
  <c r="K2" i="51"/>
  <c r="F12" i="51"/>
  <c r="L32" i="51"/>
  <c r="F8" i="51"/>
  <c r="F13" i="51"/>
  <c r="K23" i="51"/>
  <c r="K25" i="51" s="1"/>
  <c r="L25" i="51" s="1"/>
  <c r="F14" i="51"/>
  <c r="F4" i="51"/>
  <c r="F11" i="51"/>
  <c r="G32" i="51"/>
  <c r="F28" i="51"/>
  <c r="F27" i="51"/>
  <c r="F26" i="51"/>
  <c r="D27" i="72"/>
  <c r="D8" i="81" s="1"/>
  <c r="J36" i="79"/>
  <c r="M36" i="79" s="1"/>
  <c r="M37" i="79" s="1"/>
  <c r="M38" i="79" s="1"/>
  <c r="J66" i="79"/>
  <c r="J126" i="79"/>
  <c r="J246" i="79"/>
  <c r="J276" i="79"/>
  <c r="J96" i="79"/>
  <c r="J186" i="79"/>
  <c r="J336" i="79"/>
  <c r="J306" i="79"/>
  <c r="J366" i="79"/>
  <c r="J156" i="79"/>
  <c r="J216" i="79"/>
  <c r="J246" i="77"/>
  <c r="J96" i="77"/>
  <c r="J366" i="77"/>
  <c r="J306" i="77"/>
  <c r="J216" i="77"/>
  <c r="J126" i="77"/>
  <c r="J36" i="77"/>
  <c r="J276" i="77"/>
  <c r="J336" i="77"/>
  <c r="J156" i="77"/>
  <c r="J186" i="77"/>
  <c r="J66" i="77"/>
  <c r="J366" i="74"/>
  <c r="J66" i="74"/>
  <c r="J246" i="74"/>
  <c r="J36" i="74"/>
  <c r="J156" i="74"/>
  <c r="J96" i="74"/>
  <c r="J216" i="74"/>
  <c r="J186" i="74"/>
  <c r="J336" i="74"/>
  <c r="J276" i="74"/>
  <c r="J306" i="74"/>
  <c r="J126" i="74"/>
  <c r="F22" i="51"/>
  <c r="F23" i="51"/>
  <c r="F21" i="51"/>
  <c r="C10" i="72"/>
  <c r="D14" i="72"/>
  <c r="D15" i="72"/>
  <c r="D16" i="72"/>
  <c r="J306" i="70"/>
  <c r="J186" i="70"/>
  <c r="J276" i="70"/>
  <c r="J156" i="70"/>
  <c r="J366" i="70"/>
  <c r="J246" i="70"/>
  <c r="J216" i="70"/>
  <c r="J126" i="70"/>
  <c r="J66" i="70"/>
  <c r="J96" i="70"/>
  <c r="J36" i="70"/>
  <c r="J336" i="70"/>
  <c r="F5" i="51"/>
  <c r="F7" i="51"/>
  <c r="F6" i="51"/>
  <c r="G10" i="51" l="1"/>
  <c r="G16" i="51" s="1"/>
  <c r="B14" i="77"/>
  <c r="B14" i="79"/>
  <c r="B14" i="74"/>
  <c r="B14" i="70"/>
  <c r="B26" i="70"/>
  <c r="B26" i="79"/>
  <c r="B26" i="74"/>
  <c r="F23" i="72"/>
  <c r="B26" i="77"/>
  <c r="F29" i="51"/>
  <c r="B25" i="51" s="1"/>
  <c r="B13" i="70"/>
  <c r="B13" i="79"/>
  <c r="B13" i="74"/>
  <c r="B13" i="77"/>
  <c r="B20" i="51"/>
  <c r="E17" i="72"/>
  <c r="F13" i="72" s="1"/>
  <c r="K4" i="51" s="1"/>
  <c r="K130" i="70"/>
  <c r="K26" i="70"/>
  <c r="K6" i="70"/>
  <c r="K214" i="70"/>
  <c r="K72" i="70"/>
  <c r="K47" i="70"/>
  <c r="K124" i="70"/>
  <c r="K45" i="70"/>
  <c r="K90" i="70"/>
  <c r="K60" i="70"/>
  <c r="K40" i="70"/>
  <c r="K98" i="70"/>
  <c r="K28" i="70"/>
  <c r="K142" i="70"/>
  <c r="K294" i="70"/>
  <c r="K220" i="70"/>
  <c r="K352" i="70"/>
  <c r="K314" i="70"/>
  <c r="K293" i="70"/>
  <c r="K241" i="70"/>
  <c r="K308" i="70"/>
  <c r="K212" i="70"/>
  <c r="K365" i="70"/>
  <c r="K233" i="70"/>
  <c r="K173" i="70"/>
  <c r="K335" i="70"/>
  <c r="K208" i="70"/>
  <c r="K150" i="70"/>
  <c r="K100" i="70"/>
  <c r="K258" i="70"/>
  <c r="K153" i="70"/>
  <c r="K68" i="70"/>
  <c r="K204" i="70"/>
  <c r="K114" i="70"/>
  <c r="K295" i="70"/>
  <c r="K116" i="70"/>
  <c r="K264" i="70"/>
  <c r="K106" i="70"/>
  <c r="K29" i="70"/>
  <c r="K21" i="70"/>
  <c r="K64" i="70"/>
  <c r="K24" i="70"/>
  <c r="K18" i="70"/>
  <c r="K338" i="70"/>
  <c r="K158" i="70"/>
  <c r="K96" i="70"/>
  <c r="K357" i="70"/>
  <c r="K19" i="70"/>
  <c r="K104" i="70"/>
  <c r="K10" i="70"/>
  <c r="K13" i="70"/>
  <c r="K247" i="70"/>
  <c r="K152" i="70"/>
  <c r="K73" i="70"/>
  <c r="K35" i="70"/>
  <c r="K267" i="70"/>
  <c r="K213" i="70"/>
  <c r="K347" i="70"/>
  <c r="K307" i="70"/>
  <c r="K329" i="70"/>
  <c r="K288" i="70"/>
  <c r="K230" i="70"/>
  <c r="K297" i="70"/>
  <c r="K206" i="70"/>
  <c r="K354" i="70"/>
  <c r="K224" i="70"/>
  <c r="K168" i="70"/>
  <c r="K331" i="70"/>
  <c r="K205" i="70"/>
  <c r="K143" i="70"/>
  <c r="K135" i="70"/>
  <c r="K63" i="70"/>
  <c r="K199" i="70"/>
  <c r="K111" i="70"/>
  <c r="K289" i="70"/>
  <c r="K108" i="70"/>
  <c r="K123" i="70"/>
  <c r="K84" i="70"/>
  <c r="K291" i="70"/>
  <c r="K337" i="70"/>
  <c r="K53" i="70"/>
  <c r="K323" i="70"/>
  <c r="K121" i="70"/>
  <c r="K186" i="70"/>
  <c r="K265" i="70"/>
  <c r="K209" i="70"/>
  <c r="K343" i="70"/>
  <c r="K305" i="70"/>
  <c r="K322" i="70"/>
  <c r="K284" i="70"/>
  <c r="K219" i="70"/>
  <c r="K290" i="70"/>
  <c r="K191" i="70"/>
  <c r="K315" i="70"/>
  <c r="K218" i="70"/>
  <c r="K164" i="70"/>
  <c r="K328" i="70"/>
  <c r="K190" i="70"/>
  <c r="K138" i="70"/>
  <c r="K332" i="70"/>
  <c r="K244" i="70"/>
  <c r="K129" i="70"/>
  <c r="K366" i="70"/>
  <c r="K195" i="70"/>
  <c r="K88" i="70"/>
  <c r="K285" i="70"/>
  <c r="K162" i="70"/>
  <c r="K103" i="70"/>
  <c r="K148" i="70"/>
  <c r="K192" i="70"/>
  <c r="K110" i="70"/>
  <c r="K49" i="70"/>
  <c r="K85" i="70"/>
  <c r="K4" i="70"/>
  <c r="K74" i="70"/>
  <c r="K326" i="70"/>
  <c r="K48" i="70"/>
  <c r="K279" i="70"/>
  <c r="K17" i="70"/>
  <c r="K216" i="70"/>
  <c r="K99" i="70"/>
  <c r="K43" i="70"/>
  <c r="K303" i="70"/>
  <c r="K78" i="70"/>
  <c r="K7" i="70"/>
  <c r="K117" i="70"/>
  <c r="K37" i="70"/>
  <c r="K363" i="70"/>
  <c r="K232" i="70"/>
  <c r="K70" i="70"/>
  <c r="K361" i="70"/>
  <c r="K251" i="70"/>
  <c r="K202" i="70"/>
  <c r="K336" i="70"/>
  <c r="K362" i="70"/>
  <c r="K317" i="70"/>
  <c r="K277" i="70"/>
  <c r="K196" i="70"/>
  <c r="K278" i="70"/>
  <c r="K183" i="70"/>
  <c r="K269" i="70"/>
  <c r="K215" i="70"/>
  <c r="K157" i="70"/>
  <c r="K324" i="70"/>
  <c r="K172" i="70"/>
  <c r="K134" i="70"/>
  <c r="K321" i="70"/>
  <c r="K240" i="70"/>
  <c r="K115" i="70"/>
  <c r="K319" i="70"/>
  <c r="K185" i="70"/>
  <c r="K81" i="70"/>
  <c r="K280" i="70"/>
  <c r="K151" i="70"/>
  <c r="K312" i="70"/>
  <c r="K345" i="70"/>
  <c r="K187" i="70"/>
  <c r="K107" i="70"/>
  <c r="K272" i="70"/>
  <c r="K71" i="70"/>
  <c r="K360" i="70"/>
  <c r="K58" i="70"/>
  <c r="K270" i="70"/>
  <c r="K36" i="70"/>
  <c r="K253" i="70"/>
  <c r="K5" i="70"/>
  <c r="K180" i="70"/>
  <c r="K87" i="70"/>
  <c r="K31" i="70"/>
  <c r="K276" i="70"/>
  <c r="K66" i="70"/>
  <c r="K348" i="70"/>
  <c r="K112" i="70"/>
  <c r="K32" i="70"/>
  <c r="K245" i="70"/>
  <c r="K141" i="70"/>
  <c r="K350" i="70"/>
  <c r="K242" i="70"/>
  <c r="K197" i="70"/>
  <c r="K334" i="70"/>
  <c r="K358" i="70"/>
  <c r="K313" i="70"/>
  <c r="K275" i="70"/>
  <c r="K176" i="70"/>
  <c r="K266" i="70"/>
  <c r="K178" i="70"/>
  <c r="K263" i="70"/>
  <c r="K203" i="70"/>
  <c r="K155" i="70"/>
  <c r="K310" i="70"/>
  <c r="K167" i="70"/>
  <c r="K127" i="70"/>
  <c r="K298" i="70"/>
  <c r="K201" i="70"/>
  <c r="K91" i="70"/>
  <c r="K261" i="70"/>
  <c r="K181" i="70"/>
  <c r="K364" i="70"/>
  <c r="K246" i="70"/>
  <c r="K139" i="70"/>
  <c r="K226" i="70"/>
  <c r="K327" i="70"/>
  <c r="K175" i="70"/>
  <c r="K105" i="70"/>
  <c r="K234" i="70"/>
  <c r="K65" i="70"/>
  <c r="K271" i="70"/>
  <c r="K46" i="70"/>
  <c r="K257" i="70"/>
  <c r="K25" i="70"/>
  <c r="K228" i="70"/>
  <c r="K320" i="70"/>
  <c r="K170" i="70"/>
  <c r="K79" i="70"/>
  <c r="K83" i="70"/>
  <c r="K250" i="70"/>
  <c r="K50" i="70"/>
  <c r="K286" i="70"/>
  <c r="K101" i="70"/>
  <c r="K15" i="70"/>
  <c r="K259" i="70"/>
  <c r="K210" i="70"/>
  <c r="K252" i="70"/>
  <c r="K57" i="70"/>
  <c r="K274" i="70"/>
  <c r="K3" i="70"/>
  <c r="M3" i="70" s="1"/>
  <c r="M4" i="70" s="1"/>
  <c r="K316" i="70"/>
  <c r="K344" i="70"/>
  <c r="K353" i="70"/>
  <c r="K156" i="70"/>
  <c r="K179" i="70"/>
  <c r="K341" i="70"/>
  <c r="K77" i="70"/>
  <c r="K39" i="70"/>
  <c r="K325" i="70"/>
  <c r="K92" i="70"/>
  <c r="K339" i="70"/>
  <c r="K238" i="70"/>
  <c r="K193" i="70"/>
  <c r="K330" i="70"/>
  <c r="K351" i="70"/>
  <c r="K306" i="70"/>
  <c r="K355" i="70"/>
  <c r="K260" i="70"/>
  <c r="K166" i="70"/>
  <c r="K254" i="70"/>
  <c r="K200" i="70"/>
  <c r="K356" i="70"/>
  <c r="K302" i="70"/>
  <c r="K163" i="70"/>
  <c r="K125" i="70"/>
  <c r="K287" i="70"/>
  <c r="K182" i="70"/>
  <c r="K89" i="70"/>
  <c r="K256" i="70"/>
  <c r="K177" i="70"/>
  <c r="K346" i="70"/>
  <c r="K237" i="70"/>
  <c r="K136" i="70"/>
  <c r="K217" i="70"/>
  <c r="K299" i="70"/>
  <c r="K147" i="70"/>
  <c r="K94" i="70"/>
  <c r="K59" i="70"/>
  <c r="K207" i="70"/>
  <c r="K41" i="70"/>
  <c r="K243" i="70"/>
  <c r="K14" i="70"/>
  <c r="K86" i="70"/>
  <c r="K160" i="70"/>
  <c r="K76" i="70"/>
  <c r="K225" i="70"/>
  <c r="K42" i="70"/>
  <c r="K97" i="70"/>
  <c r="K231" i="70"/>
  <c r="K342" i="70"/>
  <c r="K304" i="70"/>
  <c r="K255" i="70"/>
  <c r="K236" i="70"/>
  <c r="K146" i="70"/>
  <c r="K194" i="70"/>
  <c r="K292" i="70"/>
  <c r="K109" i="70"/>
  <c r="K82" i="70"/>
  <c r="K159" i="70"/>
  <c r="K189" i="70"/>
  <c r="K140" i="70"/>
  <c r="K95" i="70"/>
  <c r="K137" i="70"/>
  <c r="K262" i="70"/>
  <c r="K296" i="70"/>
  <c r="K222" i="70"/>
  <c r="K359" i="70"/>
  <c r="K318" i="70"/>
  <c r="K340" i="70"/>
  <c r="K300" i="70"/>
  <c r="K248" i="70"/>
  <c r="K311" i="70"/>
  <c r="K221" i="70"/>
  <c r="K144" i="70"/>
  <c r="K239" i="70"/>
  <c r="K188" i="70"/>
  <c r="K349" i="70"/>
  <c r="K235" i="70"/>
  <c r="K154" i="70"/>
  <c r="K102" i="70"/>
  <c r="K268" i="70"/>
  <c r="K171" i="70"/>
  <c r="K75" i="70"/>
  <c r="K223" i="70"/>
  <c r="K149" i="70"/>
  <c r="K301" i="70"/>
  <c r="K227" i="70"/>
  <c r="K119" i="70"/>
  <c r="K184" i="70"/>
  <c r="K273" i="70"/>
  <c r="K132" i="70"/>
  <c r="K61" i="70"/>
  <c r="K128" i="70"/>
  <c r="K27" i="70"/>
  <c r="K145" i="70"/>
  <c r="K34" i="70"/>
  <c r="K80" i="70"/>
  <c r="K16" i="70"/>
  <c r="K23" i="70"/>
  <c r="K309" i="70"/>
  <c r="K131" i="70"/>
  <c r="K67" i="70"/>
  <c r="K33" i="70"/>
  <c r="K118" i="70"/>
  <c r="K30" i="70"/>
  <c r="K174" i="70"/>
  <c r="K69" i="70"/>
  <c r="K20" i="70"/>
  <c r="K333" i="70"/>
  <c r="K198" i="70"/>
  <c r="K161" i="70"/>
  <c r="K126" i="70"/>
  <c r="K56" i="70"/>
  <c r="K11" i="70"/>
  <c r="K133" i="70"/>
  <c r="K55" i="70"/>
  <c r="K281" i="70"/>
  <c r="K120" i="70"/>
  <c r="K12" i="70"/>
  <c r="K113" i="70"/>
  <c r="K165" i="70"/>
  <c r="K62" i="70"/>
  <c r="K249" i="70"/>
  <c r="K169" i="70"/>
  <c r="K211" i="70"/>
  <c r="K54" i="70"/>
  <c r="K8" i="70"/>
  <c r="K52" i="70"/>
  <c r="K229" i="70"/>
  <c r="K51" i="70"/>
  <c r="K93" i="70"/>
  <c r="K122" i="70"/>
  <c r="K282" i="70"/>
  <c r="K283" i="70"/>
  <c r="K44" i="70"/>
  <c r="K9" i="70"/>
  <c r="K38" i="70"/>
  <c r="K22" i="70"/>
  <c r="C14" i="70" l="1"/>
  <c r="D14" i="70" s="1"/>
  <c r="L271" i="70" s="1"/>
  <c r="C14" i="79"/>
  <c r="D14" i="79" s="1"/>
  <c r="G18" i="51"/>
  <c r="G31" i="51" s="1"/>
  <c r="G34" i="51" s="1"/>
  <c r="L34" i="51" s="1"/>
  <c r="C14" i="77"/>
  <c r="C29" i="77" s="1"/>
  <c r="C14" i="74"/>
  <c r="D14" i="74" s="1"/>
  <c r="K3" i="51"/>
  <c r="C23" i="72"/>
  <c r="M5" i="70"/>
  <c r="M6" i="70" s="1"/>
  <c r="M7" i="70" s="1"/>
  <c r="M8" i="70" s="1"/>
  <c r="M9" i="70" s="1"/>
  <c r="M10" i="70" s="1"/>
  <c r="M11" i="70" s="1"/>
  <c r="M12" i="70" s="1"/>
  <c r="M13" i="70" s="1"/>
  <c r="M14" i="70" s="1"/>
  <c r="M15" i="70" s="1"/>
  <c r="C13" i="72"/>
  <c r="I18" i="51"/>
  <c r="F29" i="72"/>
  <c r="F33" i="72" s="1"/>
  <c r="D5" i="81" s="1"/>
  <c r="D10" i="81" s="1"/>
  <c r="C10" i="81" s="1"/>
  <c r="C29" i="70" l="1"/>
  <c r="C29" i="79"/>
  <c r="D14" i="77"/>
  <c r="L301" i="77" s="1"/>
  <c r="C29" i="74"/>
  <c r="L263" i="79"/>
  <c r="L226" i="79"/>
  <c r="L196" i="79"/>
  <c r="L211" i="79"/>
  <c r="L83" i="79"/>
  <c r="L106" i="79"/>
  <c r="L241" i="79"/>
  <c r="L219" i="79"/>
  <c r="L189" i="79"/>
  <c r="L136" i="79"/>
  <c r="L61" i="79"/>
  <c r="L203" i="79"/>
  <c r="L166" i="79"/>
  <c r="L271" i="79"/>
  <c r="L129" i="79"/>
  <c r="L39" i="79"/>
  <c r="M39" i="79" s="1"/>
  <c r="M40" i="79" s="1"/>
  <c r="M41" i="79" s="1"/>
  <c r="M42" i="79" s="1"/>
  <c r="M43" i="79" s="1"/>
  <c r="M44" i="79" s="1"/>
  <c r="M45" i="79" s="1"/>
  <c r="L181" i="79"/>
  <c r="L353" i="79"/>
  <c r="L233" i="79"/>
  <c r="L76" i="79"/>
  <c r="L46" i="79"/>
  <c r="L346" i="79"/>
  <c r="L316" i="79"/>
  <c r="L151" i="79"/>
  <c r="L69" i="79"/>
  <c r="L331" i="79"/>
  <c r="L361" i="79"/>
  <c r="L339" i="79"/>
  <c r="L309" i="79"/>
  <c r="L113" i="79"/>
  <c r="L173" i="79"/>
  <c r="L293" i="79"/>
  <c r="L323" i="79"/>
  <c r="L286" i="79"/>
  <c r="L256" i="79"/>
  <c r="L91" i="79"/>
  <c r="L143" i="79"/>
  <c r="L159" i="79"/>
  <c r="L301" i="79"/>
  <c r="L279" i="79"/>
  <c r="L249" i="79"/>
  <c r="L53" i="79"/>
  <c r="L121" i="79"/>
  <c r="L99" i="79"/>
  <c r="L309" i="74"/>
  <c r="L331" i="74"/>
  <c r="L241" i="74"/>
  <c r="L196" i="74"/>
  <c r="L106" i="74"/>
  <c r="L31" i="74"/>
  <c r="L159" i="74"/>
  <c r="L346" i="74"/>
  <c r="L293" i="74"/>
  <c r="L203" i="74"/>
  <c r="L143" i="74"/>
  <c r="L99" i="74"/>
  <c r="L91" i="74"/>
  <c r="L46" i="74"/>
  <c r="L256" i="74"/>
  <c r="L339" i="74"/>
  <c r="L271" i="74"/>
  <c r="L136" i="74"/>
  <c r="L121" i="74"/>
  <c r="L39" i="74"/>
  <c r="L53" i="74"/>
  <c r="L249" i="74"/>
  <c r="L286" i="74"/>
  <c r="L233" i="74"/>
  <c r="L129" i="74"/>
  <c r="L83" i="74"/>
  <c r="L166" i="74"/>
  <c r="L23" i="74"/>
  <c r="M23" i="74" s="1"/>
  <c r="M24" i="74" s="1"/>
  <c r="M25" i="74" s="1"/>
  <c r="M26" i="74" s="1"/>
  <c r="M27" i="74" s="1"/>
  <c r="M28" i="74" s="1"/>
  <c r="M29" i="74" s="1"/>
  <c r="M30" i="74" s="1"/>
  <c r="L279" i="74"/>
  <c r="L211" i="74"/>
  <c r="L76" i="74"/>
  <c r="L301" i="74"/>
  <c r="L151" i="74"/>
  <c r="L189" i="74"/>
  <c r="L323" i="74"/>
  <c r="L226" i="74"/>
  <c r="L173" i="74"/>
  <c r="L69" i="74"/>
  <c r="L263" i="74"/>
  <c r="L113" i="74"/>
  <c r="L219" i="74"/>
  <c r="L361" i="74"/>
  <c r="L316" i="74"/>
  <c r="L181" i="74"/>
  <c r="L61" i="74"/>
  <c r="L353" i="74"/>
  <c r="K8" i="51"/>
  <c r="K10" i="51" s="1"/>
  <c r="I14" i="51" s="1"/>
  <c r="C29" i="72"/>
  <c r="C33" i="72"/>
  <c r="L286" i="70"/>
  <c r="L39" i="70"/>
  <c r="L53" i="70"/>
  <c r="L113" i="70"/>
  <c r="L339" i="70"/>
  <c r="L181" i="70"/>
  <c r="L293" i="70"/>
  <c r="L233" i="70"/>
  <c r="L91" i="70"/>
  <c r="L219" i="70"/>
  <c r="L69" i="70"/>
  <c r="L256" i="70"/>
  <c r="L121" i="70"/>
  <c r="L211" i="70"/>
  <c r="L316" i="70"/>
  <c r="L361" i="70"/>
  <c r="L279" i="70"/>
  <c r="L331" i="70"/>
  <c r="L166" i="70"/>
  <c r="L106" i="70"/>
  <c r="L46" i="70"/>
  <c r="L196" i="70"/>
  <c r="L76" i="70"/>
  <c r="L83" i="70"/>
  <c r="L143" i="70"/>
  <c r="L136" i="70"/>
  <c r="L249" i="70"/>
  <c r="L61" i="70"/>
  <c r="L99" i="70"/>
  <c r="L189" i="70"/>
  <c r="L241" i="70"/>
  <c r="L226" i="70"/>
  <c r="L31" i="70"/>
  <c r="L353" i="70"/>
  <c r="L129" i="70"/>
  <c r="L173" i="70"/>
  <c r="L23" i="70"/>
  <c r="L203" i="70"/>
  <c r="L346" i="70"/>
  <c r="L16" i="70"/>
  <c r="M16" i="70" s="1"/>
  <c r="M17" i="70" s="1"/>
  <c r="M18" i="70" s="1"/>
  <c r="M19" i="70" s="1"/>
  <c r="M20" i="70" s="1"/>
  <c r="M21" i="70" s="1"/>
  <c r="M22" i="70" s="1"/>
  <c r="L301" i="70"/>
  <c r="L323" i="70"/>
  <c r="L309" i="70"/>
  <c r="L263" i="70"/>
  <c r="L159" i="70"/>
  <c r="L151" i="70"/>
  <c r="L286" i="77" l="1"/>
  <c r="L46" i="77"/>
  <c r="L159" i="77"/>
  <c r="L211" i="77"/>
  <c r="L323" i="77"/>
  <c r="L353" i="77"/>
  <c r="L151" i="77"/>
  <c r="L196" i="77"/>
  <c r="L226" i="77"/>
  <c r="L293" i="77"/>
  <c r="L143" i="77"/>
  <c r="L316" i="77"/>
  <c r="L99" i="77"/>
  <c r="L219" i="77"/>
  <c r="L203" i="77"/>
  <c r="L249" i="77"/>
  <c r="L309" i="77"/>
  <c r="L181" i="77"/>
  <c r="L331" i="77"/>
  <c r="L189" i="77"/>
  <c r="L106" i="77"/>
  <c r="L346" i="77"/>
  <c r="L61" i="77"/>
  <c r="L361" i="77"/>
  <c r="L241" i="77"/>
  <c r="L39" i="77"/>
  <c r="L76" i="77"/>
  <c r="L173" i="77"/>
  <c r="L31" i="77"/>
  <c r="M31" i="77" s="1"/>
  <c r="M32" i="77" s="1"/>
  <c r="M33" i="77" s="1"/>
  <c r="M34" i="77" s="1"/>
  <c r="M35" i="77" s="1"/>
  <c r="M36" i="77" s="1"/>
  <c r="M37" i="77" s="1"/>
  <c r="M38" i="77" s="1"/>
  <c r="L279" i="77"/>
  <c r="L83" i="77"/>
  <c r="L129" i="77"/>
  <c r="L263" i="77"/>
  <c r="L166" i="77"/>
  <c r="L256" i="77"/>
  <c r="L113" i="77"/>
  <c r="L53" i="77"/>
  <c r="L233" i="77"/>
  <c r="L271" i="77"/>
  <c r="L136" i="77"/>
  <c r="L91" i="77"/>
  <c r="L121" i="77"/>
  <c r="L339" i="77"/>
  <c r="L69" i="77"/>
  <c r="M23" i="70"/>
  <c r="M24" i="70" s="1"/>
  <c r="M25" i="70" s="1"/>
  <c r="M26" i="70" s="1"/>
  <c r="M27" i="70" s="1"/>
  <c r="M28" i="70" s="1"/>
  <c r="M29" i="70" s="1"/>
  <c r="M30" i="70" s="1"/>
  <c r="M31" i="70" s="1"/>
  <c r="M32" i="70" s="1"/>
  <c r="M33" i="70" s="1"/>
  <c r="M34" i="70" s="1"/>
  <c r="M35" i="70" s="1"/>
  <c r="M36" i="70" s="1"/>
  <c r="M37" i="70" s="1"/>
  <c r="M38" i="70" s="1"/>
  <c r="M39" i="70" s="1"/>
  <c r="M40" i="70" s="1"/>
  <c r="M41" i="70" s="1"/>
  <c r="M42" i="70" s="1"/>
  <c r="M43" i="70" s="1"/>
  <c r="M44" i="70" s="1"/>
  <c r="M45" i="70" s="1"/>
  <c r="M46" i="70" s="1"/>
  <c r="M47" i="70" s="1"/>
  <c r="M48" i="70" s="1"/>
  <c r="M49" i="70" s="1"/>
  <c r="M50" i="70" s="1"/>
  <c r="M51" i="70" s="1"/>
  <c r="M52" i="70" s="1"/>
  <c r="M53" i="70" s="1"/>
  <c r="M54" i="70" s="1"/>
  <c r="M55" i="70" s="1"/>
  <c r="M56" i="70" s="1"/>
  <c r="M57" i="70" s="1"/>
  <c r="M58" i="70" s="1"/>
  <c r="M59" i="70" s="1"/>
  <c r="M60" i="70" s="1"/>
  <c r="M61" i="70" s="1"/>
  <c r="M62" i="70" s="1"/>
  <c r="M63" i="70" s="1"/>
  <c r="M64" i="70" s="1"/>
  <c r="M65" i="70" s="1"/>
  <c r="M66" i="70" s="1"/>
  <c r="M67" i="70" s="1"/>
  <c r="M68" i="70" s="1"/>
  <c r="M69" i="70" s="1"/>
  <c r="M70" i="70" s="1"/>
  <c r="M71" i="70" s="1"/>
  <c r="M72" i="70" s="1"/>
  <c r="M73" i="70" s="1"/>
  <c r="M74" i="70" s="1"/>
  <c r="M75" i="70" s="1"/>
  <c r="M76" i="70" s="1"/>
  <c r="M77" i="70" s="1"/>
  <c r="M78" i="70" s="1"/>
  <c r="M79" i="70" s="1"/>
  <c r="M80" i="70" s="1"/>
  <c r="M81" i="70" s="1"/>
  <c r="M82" i="70" s="1"/>
  <c r="M83" i="70" s="1"/>
  <c r="M84" i="70" s="1"/>
  <c r="M85" i="70" s="1"/>
  <c r="M86" i="70" s="1"/>
  <c r="M87" i="70" s="1"/>
  <c r="M88" i="70" s="1"/>
  <c r="M89" i="70" s="1"/>
  <c r="M90" i="70" s="1"/>
  <c r="M91" i="70" s="1"/>
  <c r="M92" i="70" s="1"/>
  <c r="M93" i="70" s="1"/>
  <c r="M94" i="70" s="1"/>
  <c r="M95" i="70" s="1"/>
  <c r="M96" i="70" s="1"/>
  <c r="M97" i="70" s="1"/>
  <c r="M98" i="70" s="1"/>
  <c r="M99" i="70" s="1"/>
  <c r="M100" i="70" s="1"/>
  <c r="M101" i="70" s="1"/>
  <c r="M102" i="70" s="1"/>
  <c r="M103" i="70" s="1"/>
  <c r="M104" i="70" s="1"/>
  <c r="M105" i="70" s="1"/>
  <c r="M106" i="70" s="1"/>
  <c r="M107" i="70" s="1"/>
  <c r="M108" i="70" s="1"/>
  <c r="M109" i="70" s="1"/>
  <c r="M110" i="70" s="1"/>
  <c r="M111" i="70" s="1"/>
  <c r="M112" i="70" s="1"/>
  <c r="M113" i="70" s="1"/>
  <c r="M114" i="70" s="1"/>
  <c r="M115" i="70" s="1"/>
  <c r="M116" i="70" s="1"/>
  <c r="M117" i="70" s="1"/>
  <c r="M118" i="70" s="1"/>
  <c r="M119" i="70" s="1"/>
  <c r="M120" i="70" s="1"/>
  <c r="M121" i="70" s="1"/>
  <c r="M122" i="70" s="1"/>
  <c r="M123" i="70" s="1"/>
  <c r="M124" i="70" s="1"/>
  <c r="M125" i="70" s="1"/>
  <c r="M126" i="70" s="1"/>
  <c r="M127" i="70" s="1"/>
  <c r="M128" i="70" s="1"/>
  <c r="M129" i="70" s="1"/>
  <c r="M130" i="70" s="1"/>
  <c r="M131" i="70" s="1"/>
  <c r="M132" i="70" s="1"/>
  <c r="M133" i="70" s="1"/>
  <c r="M134" i="70" s="1"/>
  <c r="M135" i="70" s="1"/>
  <c r="M136" i="70" s="1"/>
  <c r="M137" i="70" s="1"/>
  <c r="M138" i="70" s="1"/>
  <c r="M139" i="70" s="1"/>
  <c r="M140" i="70" s="1"/>
  <c r="M141" i="70" s="1"/>
  <c r="M142" i="70" s="1"/>
  <c r="M143" i="70" s="1"/>
  <c r="M144" i="70" s="1"/>
  <c r="M145" i="70" s="1"/>
  <c r="M146" i="70" s="1"/>
  <c r="M147" i="70" s="1"/>
  <c r="M148" i="70" s="1"/>
  <c r="M149" i="70" s="1"/>
  <c r="M150" i="70" s="1"/>
  <c r="M151" i="70" s="1"/>
  <c r="M152" i="70" s="1"/>
  <c r="M153" i="70" s="1"/>
  <c r="M154" i="70" s="1"/>
  <c r="M155" i="70" s="1"/>
  <c r="M156" i="70" s="1"/>
  <c r="M157" i="70" s="1"/>
  <c r="M158" i="70" s="1"/>
  <c r="M159" i="70" s="1"/>
  <c r="M160" i="70" s="1"/>
  <c r="M161" i="70" s="1"/>
  <c r="M162" i="70" s="1"/>
  <c r="M163" i="70" s="1"/>
  <c r="M164" i="70" s="1"/>
  <c r="M165" i="70" s="1"/>
  <c r="M166" i="70" s="1"/>
  <c r="M167" i="70" s="1"/>
  <c r="M168" i="70" s="1"/>
  <c r="M169" i="70" s="1"/>
  <c r="M170" i="70" s="1"/>
  <c r="M171" i="70" s="1"/>
  <c r="M172" i="70" s="1"/>
  <c r="M173" i="70" s="1"/>
  <c r="M174" i="70" s="1"/>
  <c r="M175" i="70" s="1"/>
  <c r="M176" i="70" s="1"/>
  <c r="M177" i="70" s="1"/>
  <c r="M178" i="70" s="1"/>
  <c r="M179" i="70" s="1"/>
  <c r="M180" i="70" s="1"/>
  <c r="M181" i="70" s="1"/>
  <c r="M182" i="70" s="1"/>
  <c r="M183" i="70" s="1"/>
  <c r="M184" i="70" s="1"/>
  <c r="M185" i="70" s="1"/>
  <c r="M186" i="70" s="1"/>
  <c r="M187" i="70" s="1"/>
  <c r="M188" i="70" s="1"/>
  <c r="M189" i="70" s="1"/>
  <c r="M190" i="70" s="1"/>
  <c r="M191" i="70" s="1"/>
  <c r="M192" i="70" s="1"/>
  <c r="M193" i="70" s="1"/>
  <c r="M194" i="70" s="1"/>
  <c r="M195" i="70" s="1"/>
  <c r="M196" i="70" s="1"/>
  <c r="M197" i="70" s="1"/>
  <c r="M198" i="70" s="1"/>
  <c r="M199" i="70" s="1"/>
  <c r="M200" i="70" s="1"/>
  <c r="M201" i="70" s="1"/>
  <c r="M202" i="70" s="1"/>
  <c r="M203" i="70" s="1"/>
  <c r="M204" i="70" s="1"/>
  <c r="M205" i="70" s="1"/>
  <c r="M206" i="70" s="1"/>
  <c r="M207" i="70" s="1"/>
  <c r="M208" i="70" s="1"/>
  <c r="M209" i="70" s="1"/>
  <c r="M210" i="70" s="1"/>
  <c r="M211" i="70" s="1"/>
  <c r="M212" i="70" s="1"/>
  <c r="M213" i="70" s="1"/>
  <c r="M214" i="70" s="1"/>
  <c r="M215" i="70" s="1"/>
  <c r="M216" i="70" s="1"/>
  <c r="M217" i="70" s="1"/>
  <c r="M218" i="70" s="1"/>
  <c r="M219" i="70" s="1"/>
  <c r="M220" i="70" s="1"/>
  <c r="M221" i="70" s="1"/>
  <c r="M222" i="70" s="1"/>
  <c r="M223" i="70" s="1"/>
  <c r="M224" i="70" s="1"/>
  <c r="M225" i="70" s="1"/>
  <c r="M226" i="70" s="1"/>
  <c r="M227" i="70" s="1"/>
  <c r="M228" i="70" s="1"/>
  <c r="M229" i="70" s="1"/>
  <c r="M230" i="70" s="1"/>
  <c r="M231" i="70" s="1"/>
  <c r="M232" i="70" s="1"/>
  <c r="M233" i="70" s="1"/>
  <c r="M234" i="70" s="1"/>
  <c r="M235" i="70" s="1"/>
  <c r="M236" i="70" s="1"/>
  <c r="M237" i="70" s="1"/>
  <c r="M238" i="70" s="1"/>
  <c r="M239" i="70" s="1"/>
  <c r="M240" i="70" s="1"/>
  <c r="M241" i="70" s="1"/>
  <c r="M242" i="70" s="1"/>
  <c r="M243" i="70" s="1"/>
  <c r="M244" i="70" s="1"/>
  <c r="M245" i="70" s="1"/>
  <c r="M246" i="70" s="1"/>
  <c r="M247" i="70" s="1"/>
  <c r="M248" i="70" s="1"/>
  <c r="M249" i="70" s="1"/>
  <c r="M250" i="70" s="1"/>
  <c r="M251" i="70" s="1"/>
  <c r="M252" i="70" s="1"/>
  <c r="M253" i="70" s="1"/>
  <c r="M254" i="70" s="1"/>
  <c r="M255" i="70" s="1"/>
  <c r="M256" i="70" s="1"/>
  <c r="M257" i="70" s="1"/>
  <c r="M258" i="70" s="1"/>
  <c r="M259" i="70" s="1"/>
  <c r="M260" i="70" s="1"/>
  <c r="M261" i="70" s="1"/>
  <c r="M262" i="70" s="1"/>
  <c r="M263" i="70" s="1"/>
  <c r="M264" i="70" s="1"/>
  <c r="M265" i="70" s="1"/>
  <c r="M266" i="70" s="1"/>
  <c r="M267" i="70" s="1"/>
  <c r="M268" i="70" s="1"/>
  <c r="M269" i="70" s="1"/>
  <c r="M270" i="70" s="1"/>
  <c r="M271" i="70" s="1"/>
  <c r="M272" i="70" s="1"/>
  <c r="M273" i="70" s="1"/>
  <c r="M274" i="70" s="1"/>
  <c r="M275" i="70" s="1"/>
  <c r="M276" i="70" s="1"/>
  <c r="M277" i="70" s="1"/>
  <c r="M278" i="70" s="1"/>
  <c r="M279" i="70" s="1"/>
  <c r="M280" i="70" s="1"/>
  <c r="M281" i="70" s="1"/>
  <c r="M282" i="70" s="1"/>
  <c r="M283" i="70" s="1"/>
  <c r="M284" i="70" s="1"/>
  <c r="M285" i="70" s="1"/>
  <c r="M286" i="70" s="1"/>
  <c r="M287" i="70" s="1"/>
  <c r="M288" i="70" s="1"/>
  <c r="M289" i="70" s="1"/>
  <c r="M290" i="70" s="1"/>
  <c r="M291" i="70" s="1"/>
  <c r="M292" i="70" s="1"/>
  <c r="M293" i="70" s="1"/>
  <c r="M294" i="70" s="1"/>
  <c r="M295" i="70" s="1"/>
  <c r="M296" i="70" s="1"/>
  <c r="M297" i="70" s="1"/>
  <c r="M298" i="70" s="1"/>
  <c r="M299" i="70" s="1"/>
  <c r="M300" i="70" s="1"/>
  <c r="M301" i="70" s="1"/>
  <c r="M302" i="70" s="1"/>
  <c r="M303" i="70" s="1"/>
  <c r="M304" i="70" s="1"/>
  <c r="M305" i="70" s="1"/>
  <c r="M306" i="70" s="1"/>
  <c r="M307" i="70" s="1"/>
  <c r="M308" i="70" s="1"/>
  <c r="M309" i="70" s="1"/>
  <c r="M310" i="70" s="1"/>
  <c r="M311" i="70" s="1"/>
  <c r="M312" i="70" s="1"/>
  <c r="M313" i="70" s="1"/>
  <c r="M314" i="70" s="1"/>
  <c r="M315" i="70" s="1"/>
  <c r="M316" i="70" s="1"/>
  <c r="M317" i="70" s="1"/>
  <c r="M318" i="70" s="1"/>
  <c r="M319" i="70" s="1"/>
  <c r="M320" i="70" s="1"/>
  <c r="M321" i="70" s="1"/>
  <c r="M322" i="70" s="1"/>
  <c r="M323" i="70" s="1"/>
  <c r="M324" i="70" s="1"/>
  <c r="M325" i="70" s="1"/>
  <c r="M326" i="70" s="1"/>
  <c r="M327" i="70" s="1"/>
  <c r="M328" i="70" s="1"/>
  <c r="M329" i="70" s="1"/>
  <c r="M330" i="70" s="1"/>
  <c r="M331" i="70" s="1"/>
  <c r="M332" i="70" s="1"/>
  <c r="M333" i="70" s="1"/>
  <c r="M334" i="70" s="1"/>
  <c r="M335" i="70" s="1"/>
  <c r="M336" i="70" s="1"/>
  <c r="M337" i="70" s="1"/>
  <c r="M338" i="70" s="1"/>
  <c r="M339" i="70" s="1"/>
  <c r="M340" i="70" s="1"/>
  <c r="M341" i="70" s="1"/>
  <c r="M342" i="70" s="1"/>
  <c r="M343" i="70" s="1"/>
  <c r="M344" i="70" s="1"/>
  <c r="M345" i="70" s="1"/>
  <c r="M346" i="70" s="1"/>
  <c r="M347" i="70" s="1"/>
  <c r="M348" i="70" s="1"/>
  <c r="M349" i="70" s="1"/>
  <c r="M350" i="70" s="1"/>
  <c r="M351" i="70" s="1"/>
  <c r="M352" i="70" s="1"/>
  <c r="M353" i="70" s="1"/>
  <c r="M354" i="70" s="1"/>
  <c r="M355" i="70" s="1"/>
  <c r="M356" i="70" s="1"/>
  <c r="M357" i="70" s="1"/>
  <c r="M358" i="70" s="1"/>
  <c r="M359" i="70" s="1"/>
  <c r="M360" i="70" s="1"/>
  <c r="M361" i="70" s="1"/>
  <c r="M362" i="70" s="1"/>
  <c r="M363" i="70" s="1"/>
  <c r="M364" i="70" s="1"/>
  <c r="M365" i="70" s="1"/>
  <c r="M366" i="70" s="1"/>
  <c r="M31" i="74"/>
  <c r="M32" i="74" s="1"/>
  <c r="M33" i="74" s="1"/>
  <c r="M34" i="74" s="1"/>
  <c r="M35" i="74" s="1"/>
  <c r="M36" i="74" s="1"/>
  <c r="M37" i="74" s="1"/>
  <c r="M38" i="74" s="1"/>
  <c r="M39" i="74" s="1"/>
  <c r="M40" i="74" s="1"/>
  <c r="M41" i="74" s="1"/>
  <c r="M42" i="74" s="1"/>
  <c r="M43" i="74" s="1"/>
  <c r="M44" i="74" s="1"/>
  <c r="M45" i="74" s="1"/>
  <c r="M46" i="74" s="1"/>
  <c r="M47" i="74" s="1"/>
  <c r="M48" i="74" s="1"/>
  <c r="M49" i="74" s="1"/>
  <c r="M50" i="74" s="1"/>
  <c r="M51" i="74" s="1"/>
  <c r="M52" i="74" s="1"/>
  <c r="M53" i="74" s="1"/>
  <c r="M54" i="74" s="1"/>
  <c r="M55" i="74" s="1"/>
  <c r="M56" i="74" s="1"/>
  <c r="M57" i="74" s="1"/>
  <c r="M58" i="74" s="1"/>
  <c r="M59" i="74" s="1"/>
  <c r="M60" i="74" s="1"/>
  <c r="M61" i="74" s="1"/>
  <c r="M62" i="74" s="1"/>
  <c r="M63" i="74" s="1"/>
  <c r="M64" i="74" s="1"/>
  <c r="M65" i="74" s="1"/>
  <c r="M66" i="74" s="1"/>
  <c r="M67" i="74" s="1"/>
  <c r="M68" i="74" s="1"/>
  <c r="M69" i="74" s="1"/>
  <c r="M70" i="74" s="1"/>
  <c r="M71" i="74" s="1"/>
  <c r="M72" i="74" s="1"/>
  <c r="M73" i="74" s="1"/>
  <c r="M74" i="74" s="1"/>
  <c r="M75" i="74" s="1"/>
  <c r="M76" i="74" s="1"/>
  <c r="M77" i="74" s="1"/>
  <c r="M78" i="74" s="1"/>
  <c r="M79" i="74" s="1"/>
  <c r="M80" i="74" s="1"/>
  <c r="M81" i="74" s="1"/>
  <c r="M82" i="74" s="1"/>
  <c r="M83" i="74" s="1"/>
  <c r="M84" i="74" s="1"/>
  <c r="M85" i="74" s="1"/>
  <c r="M86" i="74" s="1"/>
  <c r="M87" i="74" s="1"/>
  <c r="M88" i="74" s="1"/>
  <c r="M89" i="74" s="1"/>
  <c r="M90" i="74" s="1"/>
  <c r="M91" i="74" s="1"/>
  <c r="M92" i="74" s="1"/>
  <c r="M93" i="74" s="1"/>
  <c r="M94" i="74" s="1"/>
  <c r="M95" i="74" s="1"/>
  <c r="M96" i="74" s="1"/>
  <c r="M97" i="74" s="1"/>
  <c r="M98" i="74" s="1"/>
  <c r="M99" i="74" s="1"/>
  <c r="M100" i="74" s="1"/>
  <c r="M101" i="74" s="1"/>
  <c r="M102" i="74" s="1"/>
  <c r="M103" i="74" s="1"/>
  <c r="M104" i="74" s="1"/>
  <c r="M105" i="74" s="1"/>
  <c r="M106" i="74" s="1"/>
  <c r="M107" i="74" s="1"/>
  <c r="M108" i="74" s="1"/>
  <c r="M109" i="74" s="1"/>
  <c r="M110" i="74" s="1"/>
  <c r="M111" i="74" s="1"/>
  <c r="M112" i="74" s="1"/>
  <c r="M113" i="74" s="1"/>
  <c r="M114" i="74" s="1"/>
  <c r="M115" i="74" s="1"/>
  <c r="M116" i="74" s="1"/>
  <c r="M117" i="74" s="1"/>
  <c r="M118" i="74" s="1"/>
  <c r="M119" i="74" s="1"/>
  <c r="M120" i="74" s="1"/>
  <c r="M121" i="74" s="1"/>
  <c r="M122" i="74" s="1"/>
  <c r="M123" i="74" s="1"/>
  <c r="M124" i="74" s="1"/>
  <c r="M125" i="74" s="1"/>
  <c r="M126" i="74" s="1"/>
  <c r="M127" i="74" s="1"/>
  <c r="M128" i="74" s="1"/>
  <c r="M129" i="74" s="1"/>
  <c r="M130" i="74" s="1"/>
  <c r="M131" i="74" s="1"/>
  <c r="M132" i="74" s="1"/>
  <c r="M133" i="74" s="1"/>
  <c r="M134" i="74" s="1"/>
  <c r="M135" i="74" s="1"/>
  <c r="M136" i="74" s="1"/>
  <c r="M137" i="74" s="1"/>
  <c r="M138" i="74" s="1"/>
  <c r="M139" i="74" s="1"/>
  <c r="M140" i="74" s="1"/>
  <c r="M141" i="74" s="1"/>
  <c r="M142" i="74" s="1"/>
  <c r="M143" i="74" s="1"/>
  <c r="M144" i="74" s="1"/>
  <c r="M145" i="74" s="1"/>
  <c r="M146" i="74" s="1"/>
  <c r="M147" i="74" s="1"/>
  <c r="M148" i="74" s="1"/>
  <c r="M149" i="74" s="1"/>
  <c r="M150" i="74" s="1"/>
  <c r="M151" i="74" s="1"/>
  <c r="M152" i="74" s="1"/>
  <c r="M153" i="74" s="1"/>
  <c r="M154" i="74" s="1"/>
  <c r="M155" i="74" s="1"/>
  <c r="M156" i="74" s="1"/>
  <c r="M157" i="74" s="1"/>
  <c r="M158" i="74" s="1"/>
  <c r="M159" i="74" s="1"/>
  <c r="M160" i="74" s="1"/>
  <c r="M161" i="74" s="1"/>
  <c r="M162" i="74" s="1"/>
  <c r="M163" i="74" s="1"/>
  <c r="M164" i="74" s="1"/>
  <c r="M165" i="74" s="1"/>
  <c r="M166" i="74" s="1"/>
  <c r="M167" i="74" s="1"/>
  <c r="M168" i="74" s="1"/>
  <c r="M169" i="74" s="1"/>
  <c r="M170" i="74" s="1"/>
  <c r="M171" i="74" s="1"/>
  <c r="M172" i="74" s="1"/>
  <c r="M173" i="74" s="1"/>
  <c r="M174" i="74" s="1"/>
  <c r="M175" i="74" s="1"/>
  <c r="M176" i="74" s="1"/>
  <c r="M177" i="74" s="1"/>
  <c r="M178" i="74" s="1"/>
  <c r="M179" i="74" s="1"/>
  <c r="M180" i="74" s="1"/>
  <c r="M181" i="74" s="1"/>
  <c r="M182" i="74" s="1"/>
  <c r="M183" i="74" s="1"/>
  <c r="M184" i="74" s="1"/>
  <c r="M185" i="74" s="1"/>
  <c r="M186" i="74" s="1"/>
  <c r="M187" i="74" s="1"/>
  <c r="M188" i="74" s="1"/>
  <c r="M189" i="74" s="1"/>
  <c r="M190" i="74" s="1"/>
  <c r="M191" i="74" s="1"/>
  <c r="M192" i="74" s="1"/>
  <c r="M193" i="74" s="1"/>
  <c r="M194" i="74" s="1"/>
  <c r="M195" i="74" s="1"/>
  <c r="M196" i="74" s="1"/>
  <c r="M197" i="74" s="1"/>
  <c r="M198" i="74" s="1"/>
  <c r="M199" i="74" s="1"/>
  <c r="M200" i="74" s="1"/>
  <c r="M201" i="74" s="1"/>
  <c r="M202" i="74" s="1"/>
  <c r="M203" i="74" s="1"/>
  <c r="M204" i="74" s="1"/>
  <c r="M205" i="74" s="1"/>
  <c r="M206" i="74" s="1"/>
  <c r="M207" i="74" s="1"/>
  <c r="M208" i="74" s="1"/>
  <c r="M209" i="74" s="1"/>
  <c r="M210" i="74" s="1"/>
  <c r="M211" i="74" s="1"/>
  <c r="M212" i="74" s="1"/>
  <c r="M213" i="74" s="1"/>
  <c r="M214" i="74" s="1"/>
  <c r="M215" i="74" s="1"/>
  <c r="M216" i="74" s="1"/>
  <c r="M217" i="74" s="1"/>
  <c r="M218" i="74" s="1"/>
  <c r="M219" i="74" s="1"/>
  <c r="M220" i="74" s="1"/>
  <c r="M221" i="74" s="1"/>
  <c r="M222" i="74" s="1"/>
  <c r="M223" i="74" s="1"/>
  <c r="M224" i="74" s="1"/>
  <c r="M225" i="74" s="1"/>
  <c r="M226" i="74" s="1"/>
  <c r="M227" i="74" s="1"/>
  <c r="M228" i="74" s="1"/>
  <c r="M229" i="74" s="1"/>
  <c r="M230" i="74" s="1"/>
  <c r="M231" i="74" s="1"/>
  <c r="M232" i="74" s="1"/>
  <c r="M233" i="74" s="1"/>
  <c r="M234" i="74" s="1"/>
  <c r="M235" i="74" s="1"/>
  <c r="M236" i="74" s="1"/>
  <c r="M237" i="74" s="1"/>
  <c r="M238" i="74" s="1"/>
  <c r="M239" i="74" s="1"/>
  <c r="M240" i="74" s="1"/>
  <c r="M241" i="74" s="1"/>
  <c r="M242" i="74" s="1"/>
  <c r="M243" i="74" s="1"/>
  <c r="M244" i="74" s="1"/>
  <c r="M245" i="74" s="1"/>
  <c r="M246" i="74" s="1"/>
  <c r="M247" i="74" s="1"/>
  <c r="M248" i="74" s="1"/>
  <c r="M249" i="74" s="1"/>
  <c r="M250" i="74" s="1"/>
  <c r="M251" i="74" s="1"/>
  <c r="M252" i="74" s="1"/>
  <c r="M253" i="74" s="1"/>
  <c r="M254" i="74" s="1"/>
  <c r="M255" i="74" s="1"/>
  <c r="M256" i="74" s="1"/>
  <c r="M257" i="74" s="1"/>
  <c r="M258" i="74" s="1"/>
  <c r="M259" i="74" s="1"/>
  <c r="M260" i="74" s="1"/>
  <c r="M261" i="74" s="1"/>
  <c r="M262" i="74" s="1"/>
  <c r="M263" i="74" s="1"/>
  <c r="M264" i="74" s="1"/>
  <c r="M265" i="74" s="1"/>
  <c r="M266" i="74" s="1"/>
  <c r="M267" i="74" s="1"/>
  <c r="M268" i="74" s="1"/>
  <c r="M269" i="74" s="1"/>
  <c r="M270" i="74" s="1"/>
  <c r="M271" i="74" s="1"/>
  <c r="M272" i="74" s="1"/>
  <c r="M273" i="74" s="1"/>
  <c r="M274" i="74" s="1"/>
  <c r="M275" i="74" s="1"/>
  <c r="M276" i="74" s="1"/>
  <c r="M277" i="74" s="1"/>
  <c r="M278" i="74" s="1"/>
  <c r="M279" i="74" s="1"/>
  <c r="M280" i="74" s="1"/>
  <c r="M281" i="74" s="1"/>
  <c r="M282" i="74" s="1"/>
  <c r="M283" i="74" s="1"/>
  <c r="M284" i="74" s="1"/>
  <c r="M285" i="74" s="1"/>
  <c r="M286" i="74" s="1"/>
  <c r="M287" i="74" s="1"/>
  <c r="M288" i="74" s="1"/>
  <c r="M289" i="74" s="1"/>
  <c r="M290" i="74" s="1"/>
  <c r="M291" i="74" s="1"/>
  <c r="M292" i="74" s="1"/>
  <c r="M293" i="74" s="1"/>
  <c r="M294" i="74" s="1"/>
  <c r="M295" i="74" s="1"/>
  <c r="M296" i="74" s="1"/>
  <c r="M297" i="74" s="1"/>
  <c r="M298" i="74" s="1"/>
  <c r="M299" i="74" s="1"/>
  <c r="M300" i="74" s="1"/>
  <c r="M301" i="74" s="1"/>
  <c r="M302" i="74" s="1"/>
  <c r="M303" i="74" s="1"/>
  <c r="M304" i="74" s="1"/>
  <c r="M305" i="74" s="1"/>
  <c r="M306" i="74" s="1"/>
  <c r="M307" i="74" s="1"/>
  <c r="M308" i="74" s="1"/>
  <c r="M309" i="74" s="1"/>
  <c r="M310" i="74" s="1"/>
  <c r="M311" i="74" s="1"/>
  <c r="M312" i="74" s="1"/>
  <c r="M313" i="74" s="1"/>
  <c r="M314" i="74" s="1"/>
  <c r="M315" i="74" s="1"/>
  <c r="M316" i="74" s="1"/>
  <c r="M317" i="74" s="1"/>
  <c r="M318" i="74" s="1"/>
  <c r="M319" i="74" s="1"/>
  <c r="M320" i="74" s="1"/>
  <c r="M321" i="74" s="1"/>
  <c r="M322" i="74" s="1"/>
  <c r="M323" i="74" s="1"/>
  <c r="M324" i="74" s="1"/>
  <c r="M325" i="74" s="1"/>
  <c r="M326" i="74" s="1"/>
  <c r="M327" i="74" s="1"/>
  <c r="M328" i="74" s="1"/>
  <c r="M329" i="74" s="1"/>
  <c r="M330" i="74" s="1"/>
  <c r="M331" i="74" s="1"/>
  <c r="M332" i="74" s="1"/>
  <c r="M333" i="74" s="1"/>
  <c r="M334" i="74" s="1"/>
  <c r="M335" i="74" s="1"/>
  <c r="M336" i="74" s="1"/>
  <c r="M337" i="74" s="1"/>
  <c r="M338" i="74" s="1"/>
  <c r="M339" i="74" s="1"/>
  <c r="M340" i="74" s="1"/>
  <c r="M341" i="74" s="1"/>
  <c r="M342" i="74" s="1"/>
  <c r="M343" i="74" s="1"/>
  <c r="M344" i="74" s="1"/>
  <c r="M345" i="74" s="1"/>
  <c r="M346" i="74" s="1"/>
  <c r="M347" i="74" s="1"/>
  <c r="M348" i="74" s="1"/>
  <c r="M349" i="74" s="1"/>
  <c r="M350" i="74" s="1"/>
  <c r="M351" i="74" s="1"/>
  <c r="M352" i="74" s="1"/>
  <c r="M353" i="74" s="1"/>
  <c r="M354" i="74" s="1"/>
  <c r="M355" i="74" s="1"/>
  <c r="M356" i="74" s="1"/>
  <c r="M357" i="74" s="1"/>
  <c r="M358" i="74" s="1"/>
  <c r="M359" i="74" s="1"/>
  <c r="M360" i="74" s="1"/>
  <c r="M361" i="74" s="1"/>
  <c r="M362" i="74" s="1"/>
  <c r="M363" i="74" s="1"/>
  <c r="M364" i="74" s="1"/>
  <c r="M365" i="74" s="1"/>
  <c r="M366" i="74" s="1"/>
  <c r="M46" i="79"/>
  <c r="M47" i="79" s="1"/>
  <c r="M48" i="79" s="1"/>
  <c r="M49" i="79" s="1"/>
  <c r="M50" i="79" s="1"/>
  <c r="M51" i="79" s="1"/>
  <c r="M52" i="79" s="1"/>
  <c r="M53" i="79" s="1"/>
  <c r="M54" i="79" s="1"/>
  <c r="M55" i="79" s="1"/>
  <c r="M56" i="79" s="1"/>
  <c r="M57" i="79" s="1"/>
  <c r="M58" i="79" s="1"/>
  <c r="M59" i="79" s="1"/>
  <c r="M60" i="79" s="1"/>
  <c r="M61" i="79" s="1"/>
  <c r="M62" i="79" s="1"/>
  <c r="M63" i="79" s="1"/>
  <c r="M64" i="79" s="1"/>
  <c r="M65" i="79" s="1"/>
  <c r="M66" i="79" s="1"/>
  <c r="M67" i="79" s="1"/>
  <c r="M68" i="79" s="1"/>
  <c r="M69" i="79" s="1"/>
  <c r="M70" i="79" s="1"/>
  <c r="M71" i="79" s="1"/>
  <c r="M72" i="79" s="1"/>
  <c r="M73" i="79" s="1"/>
  <c r="M74" i="79" s="1"/>
  <c r="M75" i="79" s="1"/>
  <c r="M76" i="79" s="1"/>
  <c r="M77" i="79" s="1"/>
  <c r="M78" i="79" s="1"/>
  <c r="M79" i="79" s="1"/>
  <c r="M80" i="79" s="1"/>
  <c r="M81" i="79" s="1"/>
  <c r="M82" i="79" s="1"/>
  <c r="M83" i="79" s="1"/>
  <c r="M84" i="79" s="1"/>
  <c r="M85" i="79" s="1"/>
  <c r="M86" i="79" s="1"/>
  <c r="M87" i="79" s="1"/>
  <c r="M88" i="79" s="1"/>
  <c r="M89" i="79" s="1"/>
  <c r="M90" i="79" s="1"/>
  <c r="M91" i="79" s="1"/>
  <c r="M92" i="79" s="1"/>
  <c r="M93" i="79" s="1"/>
  <c r="M94" i="79" s="1"/>
  <c r="M95" i="79" s="1"/>
  <c r="M96" i="79" s="1"/>
  <c r="M97" i="79" s="1"/>
  <c r="M98" i="79" s="1"/>
  <c r="M99" i="79" s="1"/>
  <c r="M100" i="79" s="1"/>
  <c r="M101" i="79" s="1"/>
  <c r="M102" i="79" s="1"/>
  <c r="M103" i="79" s="1"/>
  <c r="M104" i="79" s="1"/>
  <c r="M105" i="79" s="1"/>
  <c r="M106" i="79" s="1"/>
  <c r="M107" i="79" s="1"/>
  <c r="M108" i="79" s="1"/>
  <c r="M109" i="79" s="1"/>
  <c r="M110" i="79" s="1"/>
  <c r="M111" i="79" s="1"/>
  <c r="M112" i="79" s="1"/>
  <c r="M113" i="79" s="1"/>
  <c r="M114" i="79" s="1"/>
  <c r="M115" i="79" s="1"/>
  <c r="M116" i="79" s="1"/>
  <c r="M117" i="79" s="1"/>
  <c r="M118" i="79" s="1"/>
  <c r="M119" i="79" s="1"/>
  <c r="M120" i="79" s="1"/>
  <c r="M121" i="79" s="1"/>
  <c r="M122" i="79" s="1"/>
  <c r="M123" i="79" s="1"/>
  <c r="M124" i="79" s="1"/>
  <c r="M125" i="79" s="1"/>
  <c r="M126" i="79" s="1"/>
  <c r="M127" i="79" s="1"/>
  <c r="M128" i="79" s="1"/>
  <c r="M129" i="79" s="1"/>
  <c r="M130" i="79" s="1"/>
  <c r="M131" i="79" s="1"/>
  <c r="M132" i="79" s="1"/>
  <c r="M133" i="79" s="1"/>
  <c r="M134" i="79" s="1"/>
  <c r="M135" i="79" s="1"/>
  <c r="M136" i="79" s="1"/>
  <c r="M137" i="79" s="1"/>
  <c r="M138" i="79" s="1"/>
  <c r="M139" i="79" s="1"/>
  <c r="M140" i="79" s="1"/>
  <c r="M141" i="79" s="1"/>
  <c r="M142" i="79" s="1"/>
  <c r="M143" i="79" s="1"/>
  <c r="M144" i="79" s="1"/>
  <c r="M145" i="79" s="1"/>
  <c r="M146" i="79" s="1"/>
  <c r="M147" i="79" s="1"/>
  <c r="M148" i="79" s="1"/>
  <c r="M149" i="79" s="1"/>
  <c r="M150" i="79" s="1"/>
  <c r="M151" i="79" s="1"/>
  <c r="M152" i="79" s="1"/>
  <c r="M153" i="79" s="1"/>
  <c r="M154" i="79" s="1"/>
  <c r="M155" i="79" s="1"/>
  <c r="M156" i="79" s="1"/>
  <c r="M157" i="79" s="1"/>
  <c r="M158" i="79" s="1"/>
  <c r="M159" i="79" s="1"/>
  <c r="M160" i="79" s="1"/>
  <c r="M161" i="79" s="1"/>
  <c r="M162" i="79" s="1"/>
  <c r="M163" i="79" s="1"/>
  <c r="M164" i="79" s="1"/>
  <c r="M165" i="79" s="1"/>
  <c r="M166" i="79" s="1"/>
  <c r="M167" i="79" s="1"/>
  <c r="M168" i="79" s="1"/>
  <c r="M169" i="79" s="1"/>
  <c r="M170" i="79" s="1"/>
  <c r="M171" i="79" s="1"/>
  <c r="M172" i="79" s="1"/>
  <c r="M173" i="79" s="1"/>
  <c r="M174" i="79" s="1"/>
  <c r="M175" i="79" s="1"/>
  <c r="M176" i="79" s="1"/>
  <c r="M177" i="79" s="1"/>
  <c r="M178" i="79" s="1"/>
  <c r="M179" i="79" s="1"/>
  <c r="M180" i="79" s="1"/>
  <c r="M181" i="79" s="1"/>
  <c r="M182" i="79" s="1"/>
  <c r="M183" i="79" s="1"/>
  <c r="M184" i="79" s="1"/>
  <c r="M185" i="79" s="1"/>
  <c r="M186" i="79" s="1"/>
  <c r="M187" i="79" s="1"/>
  <c r="M188" i="79" s="1"/>
  <c r="M189" i="79" s="1"/>
  <c r="M190" i="79" s="1"/>
  <c r="M191" i="79" s="1"/>
  <c r="M192" i="79" s="1"/>
  <c r="M193" i="79" s="1"/>
  <c r="M194" i="79" s="1"/>
  <c r="M195" i="79" s="1"/>
  <c r="M196" i="79" s="1"/>
  <c r="M197" i="79" s="1"/>
  <c r="M198" i="79" s="1"/>
  <c r="M199" i="79" s="1"/>
  <c r="M200" i="79" s="1"/>
  <c r="M201" i="79" s="1"/>
  <c r="M202" i="79" s="1"/>
  <c r="M203" i="79" s="1"/>
  <c r="M204" i="79" s="1"/>
  <c r="M205" i="79" s="1"/>
  <c r="M206" i="79" s="1"/>
  <c r="M207" i="79" s="1"/>
  <c r="M208" i="79" s="1"/>
  <c r="M209" i="79" s="1"/>
  <c r="M210" i="79" s="1"/>
  <c r="M211" i="79" s="1"/>
  <c r="M212" i="79" s="1"/>
  <c r="M213" i="79" s="1"/>
  <c r="M214" i="79" s="1"/>
  <c r="M215" i="79" s="1"/>
  <c r="M216" i="79" s="1"/>
  <c r="M217" i="79" s="1"/>
  <c r="M218" i="79" s="1"/>
  <c r="M219" i="79" s="1"/>
  <c r="M220" i="79" s="1"/>
  <c r="M221" i="79" s="1"/>
  <c r="M222" i="79" s="1"/>
  <c r="M223" i="79" s="1"/>
  <c r="M224" i="79" s="1"/>
  <c r="M225" i="79" s="1"/>
  <c r="M226" i="79" s="1"/>
  <c r="M227" i="79" s="1"/>
  <c r="M228" i="79" s="1"/>
  <c r="M229" i="79" s="1"/>
  <c r="M230" i="79" s="1"/>
  <c r="M231" i="79" s="1"/>
  <c r="M232" i="79" s="1"/>
  <c r="M233" i="79" s="1"/>
  <c r="M234" i="79" s="1"/>
  <c r="M235" i="79" s="1"/>
  <c r="M236" i="79" s="1"/>
  <c r="M237" i="79" s="1"/>
  <c r="M238" i="79" s="1"/>
  <c r="M239" i="79" s="1"/>
  <c r="M240" i="79" s="1"/>
  <c r="M241" i="79" s="1"/>
  <c r="M242" i="79" s="1"/>
  <c r="M243" i="79" s="1"/>
  <c r="M244" i="79" s="1"/>
  <c r="M245" i="79" s="1"/>
  <c r="M246" i="79" s="1"/>
  <c r="M247" i="79" s="1"/>
  <c r="M248" i="79" s="1"/>
  <c r="M249" i="79" s="1"/>
  <c r="M250" i="79" s="1"/>
  <c r="M251" i="79" s="1"/>
  <c r="M252" i="79" s="1"/>
  <c r="M253" i="79" s="1"/>
  <c r="M254" i="79" s="1"/>
  <c r="M255" i="79" s="1"/>
  <c r="M256" i="79" s="1"/>
  <c r="M257" i="79" s="1"/>
  <c r="M258" i="79" s="1"/>
  <c r="M259" i="79" s="1"/>
  <c r="M260" i="79" s="1"/>
  <c r="M261" i="79" s="1"/>
  <c r="M262" i="79" s="1"/>
  <c r="M263" i="79" s="1"/>
  <c r="M264" i="79" s="1"/>
  <c r="M265" i="79" s="1"/>
  <c r="M266" i="79" s="1"/>
  <c r="M267" i="79" s="1"/>
  <c r="M268" i="79" s="1"/>
  <c r="M269" i="79" s="1"/>
  <c r="M270" i="79" s="1"/>
  <c r="M271" i="79" s="1"/>
  <c r="M272" i="79" s="1"/>
  <c r="M273" i="79" s="1"/>
  <c r="M274" i="79" s="1"/>
  <c r="M275" i="79" s="1"/>
  <c r="M276" i="79" s="1"/>
  <c r="M277" i="79" s="1"/>
  <c r="M278" i="79" s="1"/>
  <c r="M279" i="79" s="1"/>
  <c r="M280" i="79" s="1"/>
  <c r="M281" i="79" s="1"/>
  <c r="M282" i="79" s="1"/>
  <c r="M283" i="79" s="1"/>
  <c r="M284" i="79" s="1"/>
  <c r="M285" i="79" s="1"/>
  <c r="M286" i="79" s="1"/>
  <c r="M287" i="79" s="1"/>
  <c r="M288" i="79" s="1"/>
  <c r="M289" i="79" s="1"/>
  <c r="M290" i="79" s="1"/>
  <c r="M291" i="79" s="1"/>
  <c r="M292" i="79" s="1"/>
  <c r="M293" i="79" s="1"/>
  <c r="M294" i="79" s="1"/>
  <c r="M295" i="79" s="1"/>
  <c r="M296" i="79" s="1"/>
  <c r="M297" i="79" s="1"/>
  <c r="M298" i="79" s="1"/>
  <c r="M299" i="79" s="1"/>
  <c r="M300" i="79" s="1"/>
  <c r="M301" i="79" s="1"/>
  <c r="M302" i="79" s="1"/>
  <c r="M303" i="79" s="1"/>
  <c r="M304" i="79" s="1"/>
  <c r="M305" i="79" s="1"/>
  <c r="M306" i="79" s="1"/>
  <c r="M307" i="79" s="1"/>
  <c r="M308" i="79" s="1"/>
  <c r="M309" i="79" s="1"/>
  <c r="M310" i="79" s="1"/>
  <c r="M311" i="79" s="1"/>
  <c r="M312" i="79" s="1"/>
  <c r="M313" i="79" s="1"/>
  <c r="M314" i="79" s="1"/>
  <c r="M315" i="79" s="1"/>
  <c r="M316" i="79" s="1"/>
  <c r="M317" i="79" s="1"/>
  <c r="M318" i="79" s="1"/>
  <c r="M319" i="79" s="1"/>
  <c r="M320" i="79" s="1"/>
  <c r="M321" i="79" s="1"/>
  <c r="M322" i="79" s="1"/>
  <c r="M323" i="79" s="1"/>
  <c r="M324" i="79" s="1"/>
  <c r="M325" i="79" s="1"/>
  <c r="M326" i="79" s="1"/>
  <c r="M327" i="79" s="1"/>
  <c r="M328" i="79" s="1"/>
  <c r="M329" i="79" s="1"/>
  <c r="M330" i="79" s="1"/>
  <c r="M331" i="79" s="1"/>
  <c r="M332" i="79" s="1"/>
  <c r="M333" i="79" s="1"/>
  <c r="M334" i="79" s="1"/>
  <c r="M335" i="79" s="1"/>
  <c r="M336" i="79" s="1"/>
  <c r="M337" i="79" s="1"/>
  <c r="M338" i="79" s="1"/>
  <c r="M339" i="79" s="1"/>
  <c r="M340" i="79" s="1"/>
  <c r="M341" i="79" s="1"/>
  <c r="M342" i="79" s="1"/>
  <c r="M343" i="79" s="1"/>
  <c r="M344" i="79" s="1"/>
  <c r="M345" i="79" s="1"/>
  <c r="M346" i="79" s="1"/>
  <c r="M347" i="79" s="1"/>
  <c r="M348" i="79" s="1"/>
  <c r="M349" i="79" s="1"/>
  <c r="M350" i="79" s="1"/>
  <c r="M351" i="79" s="1"/>
  <c r="M352" i="79" s="1"/>
  <c r="M353" i="79" s="1"/>
  <c r="M354" i="79" s="1"/>
  <c r="M355" i="79" s="1"/>
  <c r="M356" i="79" s="1"/>
  <c r="M357" i="79" s="1"/>
  <c r="M358" i="79" s="1"/>
  <c r="M359" i="79" s="1"/>
  <c r="M360" i="79" s="1"/>
  <c r="M361" i="79" s="1"/>
  <c r="M362" i="79" s="1"/>
  <c r="M363" i="79" s="1"/>
  <c r="M364" i="79" s="1"/>
  <c r="M365" i="79" s="1"/>
  <c r="M366" i="79" s="1"/>
  <c r="K9" i="51"/>
  <c r="M39" i="77" l="1"/>
  <c r="M40" i="77" s="1"/>
  <c r="M41" i="77" s="1"/>
  <c r="M42" i="77" s="1"/>
  <c r="M43" i="77" s="1"/>
  <c r="M44" i="77" s="1"/>
  <c r="M45" i="77" s="1"/>
  <c r="M46" i="77" s="1"/>
  <c r="M47" i="77" s="1"/>
  <c r="M48" i="77" s="1"/>
  <c r="M49" i="77" s="1"/>
  <c r="M50" i="77" s="1"/>
  <c r="M51" i="77" s="1"/>
  <c r="M52" i="77" s="1"/>
  <c r="M53" i="77" s="1"/>
  <c r="M54" i="77" s="1"/>
  <c r="M55" i="77" s="1"/>
  <c r="M56" i="77" s="1"/>
  <c r="M57" i="77" s="1"/>
  <c r="M58" i="77" s="1"/>
  <c r="M59" i="77" s="1"/>
  <c r="M60" i="77" s="1"/>
  <c r="M61" i="77" s="1"/>
  <c r="M62" i="77" s="1"/>
  <c r="M63" i="77" s="1"/>
  <c r="M64" i="77" s="1"/>
  <c r="M65" i="77" s="1"/>
  <c r="M66" i="77" s="1"/>
  <c r="M67" i="77" s="1"/>
  <c r="M68" i="77" s="1"/>
  <c r="M69" i="77" s="1"/>
  <c r="M70" i="77" s="1"/>
  <c r="M71" i="77" s="1"/>
  <c r="M72" i="77" s="1"/>
  <c r="M73" i="77" s="1"/>
  <c r="M74" i="77" s="1"/>
  <c r="M75" i="77" s="1"/>
  <c r="M76" i="77" s="1"/>
  <c r="M77" i="77" s="1"/>
  <c r="M78" i="77" s="1"/>
  <c r="M79" i="77" s="1"/>
  <c r="M80" i="77" s="1"/>
  <c r="M81" i="77" s="1"/>
  <c r="M82" i="77" s="1"/>
  <c r="M83" i="77" s="1"/>
  <c r="M84" i="77" s="1"/>
  <c r="M85" i="77" s="1"/>
  <c r="M86" i="77" s="1"/>
  <c r="M87" i="77" s="1"/>
  <c r="M88" i="77" s="1"/>
  <c r="M89" i="77" s="1"/>
  <c r="M90" i="77" s="1"/>
  <c r="M91" i="77" s="1"/>
  <c r="M92" i="77" s="1"/>
  <c r="M93" i="77" s="1"/>
  <c r="M94" i="77" s="1"/>
  <c r="M95" i="77" s="1"/>
  <c r="M96" i="77" s="1"/>
  <c r="M97" i="77" s="1"/>
  <c r="M98" i="77" s="1"/>
  <c r="M99" i="77" s="1"/>
  <c r="M100" i="77" s="1"/>
  <c r="M101" i="77" s="1"/>
  <c r="M102" i="77" s="1"/>
  <c r="M103" i="77" s="1"/>
  <c r="M104" i="77" s="1"/>
  <c r="M105" i="77" s="1"/>
  <c r="M106" i="77" s="1"/>
  <c r="M107" i="77" s="1"/>
  <c r="M108" i="77" s="1"/>
  <c r="M109" i="77" s="1"/>
  <c r="M110" i="77" s="1"/>
  <c r="M111" i="77" s="1"/>
  <c r="M112" i="77" s="1"/>
  <c r="M113" i="77" s="1"/>
  <c r="M114" i="77" s="1"/>
  <c r="M115" i="77" s="1"/>
  <c r="M116" i="77" s="1"/>
  <c r="M117" i="77" s="1"/>
  <c r="M118" i="77" s="1"/>
  <c r="M119" i="77" s="1"/>
  <c r="M120" i="77" s="1"/>
  <c r="M121" i="77" s="1"/>
  <c r="M122" i="77" s="1"/>
  <c r="M123" i="77" s="1"/>
  <c r="M124" i="77" s="1"/>
  <c r="M125" i="77" s="1"/>
  <c r="M126" i="77" s="1"/>
  <c r="M127" i="77" s="1"/>
  <c r="M128" i="77" s="1"/>
  <c r="M129" i="77" s="1"/>
  <c r="M130" i="77" s="1"/>
  <c r="M131" i="77" s="1"/>
  <c r="M132" i="77" s="1"/>
  <c r="M133" i="77" s="1"/>
  <c r="M134" i="77" s="1"/>
  <c r="M135" i="77" s="1"/>
  <c r="M136" i="77" s="1"/>
  <c r="M137" i="77" s="1"/>
  <c r="M138" i="77" s="1"/>
  <c r="M139" i="77" s="1"/>
  <c r="M140" i="77" s="1"/>
  <c r="M141" i="77" s="1"/>
  <c r="M142" i="77" s="1"/>
  <c r="M143" i="77" s="1"/>
  <c r="M144" i="77" s="1"/>
  <c r="M145" i="77" s="1"/>
  <c r="M146" i="77" s="1"/>
  <c r="M147" i="77" s="1"/>
  <c r="M148" i="77" s="1"/>
  <c r="M149" i="77" s="1"/>
  <c r="M150" i="77" s="1"/>
  <c r="M151" i="77" s="1"/>
  <c r="M152" i="77" s="1"/>
  <c r="M153" i="77" s="1"/>
  <c r="M154" i="77" s="1"/>
  <c r="M155" i="77" s="1"/>
  <c r="M156" i="77" s="1"/>
  <c r="M157" i="77" s="1"/>
  <c r="M158" i="77" s="1"/>
  <c r="M159" i="77" s="1"/>
  <c r="M160" i="77" s="1"/>
  <c r="M161" i="77" s="1"/>
  <c r="M162" i="77" s="1"/>
  <c r="M163" i="77" s="1"/>
  <c r="M164" i="77" s="1"/>
  <c r="M165" i="77" s="1"/>
  <c r="M166" i="77" s="1"/>
  <c r="M167" i="77" s="1"/>
  <c r="M168" i="77" s="1"/>
  <c r="M169" i="77" s="1"/>
  <c r="M170" i="77" s="1"/>
  <c r="M171" i="77" s="1"/>
  <c r="M172" i="77" s="1"/>
  <c r="M173" i="77" s="1"/>
  <c r="M174" i="77" s="1"/>
  <c r="M175" i="77" s="1"/>
  <c r="M176" i="77" s="1"/>
  <c r="M177" i="77" s="1"/>
  <c r="M178" i="77" s="1"/>
  <c r="M179" i="77" s="1"/>
  <c r="M180" i="77" s="1"/>
  <c r="M181" i="77" s="1"/>
  <c r="M182" i="77" s="1"/>
  <c r="M183" i="77" s="1"/>
  <c r="M184" i="77" s="1"/>
  <c r="M185" i="77" s="1"/>
  <c r="M186" i="77" s="1"/>
  <c r="M187" i="77" s="1"/>
  <c r="M188" i="77" s="1"/>
  <c r="M189" i="77" s="1"/>
  <c r="M190" i="77" s="1"/>
  <c r="M191" i="77" s="1"/>
  <c r="M192" i="77" s="1"/>
  <c r="M193" i="77" s="1"/>
  <c r="M194" i="77" s="1"/>
  <c r="M195" i="77" s="1"/>
  <c r="M196" i="77" s="1"/>
  <c r="M197" i="77" s="1"/>
  <c r="M198" i="77" s="1"/>
  <c r="M199" i="77" s="1"/>
  <c r="M200" i="77" s="1"/>
  <c r="M201" i="77" s="1"/>
  <c r="M202" i="77" s="1"/>
  <c r="M203" i="77" s="1"/>
  <c r="M204" i="77" s="1"/>
  <c r="M205" i="77" s="1"/>
  <c r="M206" i="77" s="1"/>
  <c r="M207" i="77" s="1"/>
  <c r="M208" i="77" s="1"/>
  <c r="M209" i="77" s="1"/>
  <c r="M210" i="77" s="1"/>
  <c r="M211" i="77" s="1"/>
  <c r="M212" i="77" s="1"/>
  <c r="M213" i="77" s="1"/>
  <c r="M214" i="77" s="1"/>
  <c r="M215" i="77" s="1"/>
  <c r="M216" i="77" s="1"/>
  <c r="M217" i="77" s="1"/>
  <c r="M218" i="77" s="1"/>
  <c r="M219" i="77" s="1"/>
  <c r="M220" i="77" s="1"/>
  <c r="M221" i="77" s="1"/>
  <c r="M222" i="77" s="1"/>
  <c r="M223" i="77" s="1"/>
  <c r="M224" i="77" s="1"/>
  <c r="M225" i="77" s="1"/>
  <c r="M226" i="77" s="1"/>
  <c r="M227" i="77" s="1"/>
  <c r="M228" i="77" s="1"/>
  <c r="M229" i="77" s="1"/>
  <c r="M230" i="77" s="1"/>
  <c r="M231" i="77" s="1"/>
  <c r="M232" i="77" s="1"/>
  <c r="M233" i="77" s="1"/>
  <c r="M234" i="77" s="1"/>
  <c r="M235" i="77" s="1"/>
  <c r="M236" i="77" s="1"/>
  <c r="M237" i="77" s="1"/>
  <c r="M238" i="77" s="1"/>
  <c r="M239" i="77" s="1"/>
  <c r="M240" i="77" s="1"/>
  <c r="M241" i="77" s="1"/>
  <c r="M242" i="77" s="1"/>
  <c r="M243" i="77" s="1"/>
  <c r="M244" i="77" s="1"/>
  <c r="M245" i="77" s="1"/>
  <c r="M246" i="77" s="1"/>
  <c r="M247" i="77" s="1"/>
  <c r="M248" i="77" s="1"/>
  <c r="M249" i="77" s="1"/>
  <c r="M250" i="77" s="1"/>
  <c r="M251" i="77" s="1"/>
  <c r="M252" i="77" s="1"/>
  <c r="M253" i="77" s="1"/>
  <c r="M254" i="77" s="1"/>
  <c r="M255" i="77" s="1"/>
  <c r="M256" i="77" s="1"/>
  <c r="M257" i="77" s="1"/>
  <c r="M258" i="77" s="1"/>
  <c r="M259" i="77" s="1"/>
  <c r="M260" i="77" s="1"/>
  <c r="M261" i="77" s="1"/>
  <c r="M262" i="77" s="1"/>
  <c r="M263" i="77" s="1"/>
  <c r="M264" i="77" s="1"/>
  <c r="M265" i="77" s="1"/>
  <c r="M266" i="77" s="1"/>
  <c r="M267" i="77" s="1"/>
  <c r="M268" i="77" s="1"/>
  <c r="M269" i="77" s="1"/>
  <c r="M270" i="77" s="1"/>
  <c r="M271" i="77" s="1"/>
  <c r="M272" i="77" s="1"/>
  <c r="M273" i="77" s="1"/>
  <c r="M274" i="77" s="1"/>
  <c r="M275" i="77" s="1"/>
  <c r="M276" i="77" s="1"/>
  <c r="M277" i="77" s="1"/>
  <c r="M278" i="77" s="1"/>
  <c r="M279" i="77" s="1"/>
  <c r="M280" i="77" s="1"/>
  <c r="M281" i="77" s="1"/>
  <c r="M282" i="77" s="1"/>
  <c r="M283" i="77" s="1"/>
  <c r="M284" i="77" s="1"/>
  <c r="M285" i="77" s="1"/>
  <c r="M286" i="77" s="1"/>
  <c r="M287" i="77" s="1"/>
  <c r="M288" i="77" s="1"/>
  <c r="M289" i="77" s="1"/>
  <c r="M290" i="77" s="1"/>
  <c r="M291" i="77" s="1"/>
  <c r="M292" i="77" s="1"/>
  <c r="M293" i="77" s="1"/>
  <c r="M294" i="77" s="1"/>
  <c r="M295" i="77" s="1"/>
  <c r="M296" i="77" s="1"/>
  <c r="M297" i="77" s="1"/>
  <c r="M298" i="77" s="1"/>
  <c r="M299" i="77" s="1"/>
  <c r="M300" i="77" s="1"/>
  <c r="M301" i="77" s="1"/>
  <c r="M302" i="77" s="1"/>
  <c r="M303" i="77" s="1"/>
  <c r="M304" i="77" s="1"/>
  <c r="M305" i="77" s="1"/>
  <c r="M306" i="77" s="1"/>
  <c r="M307" i="77" s="1"/>
  <c r="M308" i="77" s="1"/>
  <c r="M309" i="77" s="1"/>
  <c r="M310" i="77" s="1"/>
  <c r="M311" i="77" s="1"/>
  <c r="M312" i="77" s="1"/>
  <c r="M313" i="77" s="1"/>
  <c r="M314" i="77" s="1"/>
  <c r="M315" i="77" s="1"/>
  <c r="M316" i="77" s="1"/>
  <c r="M317" i="77" s="1"/>
  <c r="M318" i="77" s="1"/>
  <c r="M319" i="77" s="1"/>
  <c r="M320" i="77" s="1"/>
  <c r="M321" i="77" s="1"/>
  <c r="M322" i="77" s="1"/>
  <c r="M323" i="77" s="1"/>
  <c r="M324" i="77" s="1"/>
  <c r="M325" i="77" s="1"/>
  <c r="M326" i="77" s="1"/>
  <c r="M327" i="77" s="1"/>
  <c r="M328" i="77" s="1"/>
  <c r="M329" i="77" s="1"/>
  <c r="M330" i="77" s="1"/>
  <c r="M331" i="77" s="1"/>
  <c r="M332" i="77" s="1"/>
  <c r="M333" i="77" s="1"/>
  <c r="M334" i="77" s="1"/>
  <c r="M335" i="77" s="1"/>
  <c r="M336" i="77" s="1"/>
  <c r="M337" i="77" s="1"/>
  <c r="M338" i="77" s="1"/>
  <c r="M339" i="77" s="1"/>
  <c r="M340" i="77" s="1"/>
  <c r="M341" i="77" s="1"/>
  <c r="M342" i="77" s="1"/>
  <c r="M343" i="77" s="1"/>
  <c r="M344" i="77" s="1"/>
  <c r="M345" i="77" s="1"/>
  <c r="M346" i="77" s="1"/>
  <c r="M347" i="77" s="1"/>
  <c r="M348" i="77" s="1"/>
  <c r="M349" i="77" s="1"/>
  <c r="M350" i="77" s="1"/>
  <c r="M351" i="77" s="1"/>
  <c r="M352" i="77" s="1"/>
  <c r="M353" i="77" s="1"/>
  <c r="M354" i="77" s="1"/>
  <c r="M355" i="77" s="1"/>
  <c r="M356" i="77" s="1"/>
  <c r="M357" i="77" s="1"/>
  <c r="M358" i="77" s="1"/>
  <c r="M359" i="77" s="1"/>
  <c r="M360" i="77" s="1"/>
  <c r="M361" i="77" s="1"/>
  <c r="M362" i="77" s="1"/>
  <c r="M363" i="77" s="1"/>
  <c r="M364" i="77" s="1"/>
  <c r="M365" i="77" s="1"/>
  <c r="M366" i="77" s="1"/>
</calcChain>
</file>

<file path=xl/sharedStrings.xml><?xml version="1.0" encoding="utf-8"?>
<sst xmlns="http://schemas.openxmlformats.org/spreadsheetml/2006/main" count="330" uniqueCount="145">
  <si>
    <t>Sueldos y cargas sociales</t>
  </si>
  <si>
    <t>Alquileres</t>
  </si>
  <si>
    <t>Papelería y gastos administración</t>
  </si>
  <si>
    <t>Reparaciones y mantenimiento</t>
  </si>
  <si>
    <t>Ingresos extraordinarios</t>
  </si>
  <si>
    <t>Impuestos y tasas</t>
  </si>
  <si>
    <t>Gastos bancarios y financieros</t>
  </si>
  <si>
    <t>Valores</t>
  </si>
  <si>
    <t>Accesorios</t>
  </si>
  <si>
    <t>Varios</t>
  </si>
  <si>
    <t>Perfumería</t>
  </si>
  <si>
    <t>%</t>
  </si>
  <si>
    <t>Ventas</t>
  </si>
  <si>
    <t xml:space="preserve">     INGRESOS</t>
  </si>
  <si>
    <t xml:space="preserve">     UTILIDAD BRUTA</t>
  </si>
  <si>
    <t>Sueldos y Cargas Sociales</t>
  </si>
  <si>
    <t>Importe Neto</t>
  </si>
  <si>
    <t>Droguería</t>
  </si>
  <si>
    <t>Otros</t>
  </si>
  <si>
    <t>Total</t>
  </si>
  <si>
    <t>Droguería 1</t>
  </si>
  <si>
    <t>Droguería 2</t>
  </si>
  <si>
    <t>Laboratorio 1</t>
  </si>
  <si>
    <t>PVP</t>
  </si>
  <si>
    <t>Neto</t>
  </si>
  <si>
    <t>Proveedor 1</t>
  </si>
  <si>
    <t>Proveedor 2</t>
  </si>
  <si>
    <t>Proveedor 3</t>
  </si>
  <si>
    <t xml:space="preserve">Total </t>
  </si>
  <si>
    <t>Relativo</t>
  </si>
  <si>
    <t>Proveedor</t>
  </si>
  <si>
    <t>Medicamentos a Obras Sociales</t>
  </si>
  <si>
    <t>Otras ventas de Medicamentos</t>
  </si>
  <si>
    <t>Con descuentos</t>
  </si>
  <si>
    <t>Total Medicamentos</t>
  </si>
  <si>
    <t>Totales del Periodo</t>
  </si>
  <si>
    <t>Honorarios Direccion Tecnica</t>
  </si>
  <si>
    <t>Gastos Generales</t>
  </si>
  <si>
    <t>Bonificaciones y Descuentos</t>
  </si>
  <si>
    <t xml:space="preserve">     RESULTADO OPERATIVO</t>
  </si>
  <si>
    <t>Punto de Equilibrio</t>
  </si>
  <si>
    <t>Costos Fijos</t>
  </si>
  <si>
    <t>Costos Variables</t>
  </si>
  <si>
    <t>Monto de Ventas</t>
  </si>
  <si>
    <t>Dias de Ventas</t>
  </si>
  <si>
    <t>% de Ventas</t>
  </si>
  <si>
    <t>Medicamentos</t>
  </si>
  <si>
    <t>Mercaderías</t>
  </si>
  <si>
    <t>Fondeo</t>
  </si>
  <si>
    <t>Ventas Otros Productos</t>
  </si>
  <si>
    <t>Indice%20MR.xls#Indice!A1</t>
  </si>
  <si>
    <t>Compras</t>
  </si>
  <si>
    <t>Indice</t>
  </si>
  <si>
    <t>Estado de Resultados</t>
  </si>
  <si>
    <t>Ventas'!A2</t>
  </si>
  <si>
    <t>Compras'!A1</t>
  </si>
  <si>
    <t>E Resultados'!A1</t>
  </si>
  <si>
    <t>Click !</t>
  </si>
  <si>
    <t>Carlos A Sandoval</t>
  </si>
  <si>
    <t>PAMI</t>
  </si>
  <si>
    <t>Conceptos</t>
  </si>
  <si>
    <t>Honorarios Direccion Técnica</t>
  </si>
  <si>
    <t>% Marcac.</t>
  </si>
  <si>
    <t>Total Obras Sociales</t>
  </si>
  <si>
    <t>Margen</t>
  </si>
  <si>
    <t>Reposicion Medicamentos</t>
  </si>
  <si>
    <t>Reposicion Accesorios</t>
  </si>
  <si>
    <t>Reposicion Perfumeria</t>
  </si>
  <si>
    <t>Gs Administrativos Colegio</t>
  </si>
  <si>
    <t>Indice de Contribucion</t>
  </si>
  <si>
    <t>Margen de Seguridad</t>
  </si>
  <si>
    <t>Reposicion Otros</t>
  </si>
  <si>
    <t xml:space="preserve">Comunicaciones </t>
  </si>
  <si>
    <t>Resultado</t>
  </si>
  <si>
    <t>especial</t>
  </si>
  <si>
    <t>Efvo</t>
  </si>
  <si>
    <t>Otras OS</t>
  </si>
  <si>
    <t>Reposic</t>
  </si>
  <si>
    <t>CAJA</t>
  </si>
  <si>
    <t>Dia</t>
  </si>
  <si>
    <t>Capital de Trabajo</t>
  </si>
  <si>
    <t>Afiliado</t>
  </si>
  <si>
    <t>Redondeando</t>
  </si>
  <si>
    <t>Aportes</t>
  </si>
  <si>
    <t>NC</t>
  </si>
  <si>
    <t>Efectivo</t>
  </si>
  <si>
    <t>Restantes O Sociales</t>
  </si>
  <si>
    <t>Bonificaciones y Aportes</t>
  </si>
  <si>
    <t>Obra Social Provincial</t>
  </si>
  <si>
    <t>OS 1</t>
  </si>
  <si>
    <t>OS 2</t>
  </si>
  <si>
    <t>OS 3</t>
  </si>
  <si>
    <t>OS Pcial</t>
  </si>
  <si>
    <t>carlossandoval010@gmail.com</t>
  </si>
  <si>
    <t xml:space="preserve">Medicamentos </t>
  </si>
  <si>
    <t xml:space="preserve">INGRESOS </t>
  </si>
  <si>
    <t>Otras Ventas de Medicamentos</t>
  </si>
  <si>
    <t>Ventas de Otros Productos</t>
  </si>
  <si>
    <t>Honorarios / Planes Rentabilidad</t>
  </si>
  <si>
    <t>TOTAL DE INGRESOS</t>
  </si>
  <si>
    <t>COSTOS VARIABLES</t>
  </si>
  <si>
    <t>Reposicion Varios</t>
  </si>
  <si>
    <t>COSTOS FIJOS</t>
  </si>
  <si>
    <t>Sueldos y Cs Sociales</t>
  </si>
  <si>
    <t>Costos y gastos Operativos</t>
  </si>
  <si>
    <t>IIBB y Tasas Municipales</t>
  </si>
  <si>
    <t>SUBTOTAL</t>
  </si>
  <si>
    <t>RESULTADO FINAL</t>
  </si>
  <si>
    <t>Menos:</t>
  </si>
  <si>
    <t>COSTOS Y GASTOS</t>
  </si>
  <si>
    <t xml:space="preserve">C de G - Ingresos </t>
  </si>
  <si>
    <t>C de G - Compras</t>
  </si>
  <si>
    <t>C de G - Estado de Resultados</t>
  </si>
  <si>
    <t>Honorarios y Planes Rentabilidad</t>
  </si>
  <si>
    <t xml:space="preserve">     COSTOS REPOSICION</t>
  </si>
  <si>
    <t>VARIABLES</t>
  </si>
  <si>
    <t>Bonificaciones y Aportes Seg Social</t>
  </si>
  <si>
    <t>Ingresos Brutos y Muncipales</t>
  </si>
  <si>
    <t>Gestion Facturacion y Cobranzas</t>
  </si>
  <si>
    <t>Gastos Gestion Fact y Cobranzas</t>
  </si>
  <si>
    <t>FIJOS</t>
  </si>
  <si>
    <t>Costos y Gastos Operativos</t>
  </si>
  <si>
    <t>Costos No Erogables</t>
  </si>
  <si>
    <t>Costos no Erogables</t>
  </si>
  <si>
    <t xml:space="preserve">     COSTOS Y GASTOS</t>
  </si>
  <si>
    <t xml:space="preserve">     RESULTADO FINAL </t>
  </si>
  <si>
    <t>Control de Gestion</t>
  </si>
  <si>
    <t>Costos no erogables</t>
  </si>
  <si>
    <t>Operativos</t>
  </si>
  <si>
    <t>Grales</t>
  </si>
  <si>
    <t>Costo Financiero Implicito</t>
  </si>
  <si>
    <t>Tasa anual</t>
  </si>
  <si>
    <t>CFI</t>
  </si>
  <si>
    <t>RESULTADO FINAL AJUSTADO</t>
  </si>
  <si>
    <t>Ratios</t>
  </si>
  <si>
    <t>C de G  - Ratios</t>
  </si>
  <si>
    <t>Flujo de Fondos</t>
  </si>
  <si>
    <t>Indice!A1</t>
  </si>
  <si>
    <t>Ratios!A1</t>
  </si>
  <si>
    <t>Aportes / Bonific.</t>
  </si>
  <si>
    <t>Sin descuentos</t>
  </si>
  <si>
    <t>La cuenta del almacenero</t>
  </si>
  <si>
    <t>Resultado Final</t>
  </si>
  <si>
    <t>Direccion Tecnica</t>
  </si>
  <si>
    <t>Lo que me llevo a casa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</si>
</sst>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64" formatCode="0.0"/>
    <numFmt numFmtId="165" formatCode="#,##0.0"/>
    <numFmt numFmtId="166" formatCode="0.000"/>
    <numFmt numFmtId="167" formatCode="_-* #,##0.00\ [$€-1]_-;\-* #,##0.00\ [$€-1]_-;_-* &quot;-&quot;??\ [$€-1]_-"/>
    <numFmt numFmtId="168" formatCode="0.0%"/>
    <numFmt numFmtId="169" formatCode="#,##0.000"/>
    <numFmt numFmtId="170" formatCode="#,##0.0000"/>
    <numFmt numFmtId="171" formatCode="#,##0_ ;[Red]\-#,##0\ "/>
    <numFmt numFmtId="172" formatCode="0.0_ ;[Red]\-0.0\ "/>
    <numFmt numFmtId="173" formatCode="#,##0.00_ ;[Red]\-#,##0.00\ "/>
  </numFmts>
  <fonts count="35">
    <font>
      <sz val="12"/>
      <name val="Arial"/>
    </font>
    <font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u/>
      <sz val="12"/>
      <color indexed="12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6"/>
      <name val="Arial"/>
      <family val="2"/>
    </font>
    <font>
      <b/>
      <sz val="11"/>
      <name val="Arial"/>
      <family val="2"/>
    </font>
    <font>
      <u/>
      <sz val="12"/>
      <color indexed="9"/>
      <name val="Arial"/>
      <family val="2"/>
    </font>
    <font>
      <sz val="12"/>
      <name val="Arial"/>
      <family val="2"/>
    </font>
    <font>
      <sz val="14"/>
      <name val="Arial"/>
      <family val="2"/>
    </font>
    <font>
      <sz val="14"/>
      <name val="Arial"/>
      <family val="2"/>
    </font>
    <font>
      <b/>
      <i/>
      <sz val="13"/>
      <name val="Amazone BT"/>
      <family val="4"/>
    </font>
    <font>
      <u/>
      <sz val="12"/>
      <color indexed="22"/>
      <name val="Arial"/>
      <family val="2"/>
    </font>
    <font>
      <b/>
      <sz val="12"/>
      <color indexed="22"/>
      <name val="Arial"/>
      <family val="2"/>
    </font>
    <font>
      <b/>
      <sz val="12"/>
      <color indexed="9"/>
      <name val="Arial"/>
      <family val="2"/>
    </font>
    <font>
      <sz val="9"/>
      <name val="Arial"/>
      <family val="2"/>
    </font>
    <font>
      <b/>
      <sz val="9"/>
      <color theme="0"/>
      <name val="Arial"/>
      <family val="2"/>
    </font>
    <font>
      <sz val="10"/>
      <color theme="0"/>
      <name val="Arial"/>
      <family val="2"/>
    </font>
    <font>
      <u/>
      <sz val="12"/>
      <color theme="0"/>
      <name val="Arial"/>
      <family val="2"/>
    </font>
    <font>
      <b/>
      <sz val="12"/>
      <color theme="0"/>
      <name val="Arial"/>
      <family val="2"/>
    </font>
    <font>
      <sz val="16"/>
      <color theme="0"/>
      <name val="Arial"/>
      <family val="2"/>
    </font>
    <font>
      <sz val="10"/>
      <name val="Arial Rounded MT Bold"/>
      <family val="2"/>
    </font>
    <font>
      <sz val="9"/>
      <name val="Calibri"/>
      <family val="2"/>
      <scheme val="minor"/>
    </font>
    <font>
      <u/>
      <sz val="9"/>
      <color indexed="12"/>
      <name val="Calibri"/>
      <family val="2"/>
      <scheme val="minor"/>
    </font>
    <font>
      <sz val="11"/>
      <color theme="0"/>
      <name val="Arial"/>
      <family val="2"/>
    </font>
    <font>
      <sz val="12"/>
      <color theme="0"/>
      <name val="Arial"/>
      <family val="2"/>
    </font>
    <font>
      <sz val="16"/>
      <name val="Arial Rounded MT Bold"/>
      <family val="2"/>
    </font>
    <font>
      <b/>
      <sz val="11"/>
      <color rgb="FFFF0000"/>
      <name val="Arial"/>
      <family val="2"/>
    </font>
    <font>
      <b/>
      <sz val="14"/>
      <color theme="0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15EB6C"/>
        <bgColor indexed="64"/>
      </patternFill>
    </fill>
    <fill>
      <patternFill patternType="solid">
        <fgColor rgb="FF42EC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0BEC2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CC00CC"/>
        <bgColor indexed="64"/>
      </patternFill>
    </fill>
  </fills>
  <borders count="50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167" fontId="1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14" fillId="0" borderId="0"/>
    <xf numFmtId="0" fontId="14" fillId="0" borderId="0"/>
  </cellStyleXfs>
  <cellXfs count="407">
    <xf numFmtId="0" fontId="0" fillId="0" borderId="0" xfId="0"/>
    <xf numFmtId="0" fontId="3" fillId="0" borderId="0" xfId="0" applyFont="1" applyProtection="1">
      <protection hidden="1"/>
    </xf>
    <xf numFmtId="0" fontId="0" fillId="0" borderId="0" xfId="0" applyProtection="1">
      <protection hidden="1"/>
    </xf>
    <xf numFmtId="0" fontId="0" fillId="0" borderId="0" xfId="0" applyBorder="1" applyAlignment="1">
      <alignment horizontal="center"/>
    </xf>
    <xf numFmtId="0" fontId="0" fillId="0" borderId="0" xfId="0" applyBorder="1" applyAlignment="1"/>
    <xf numFmtId="0" fontId="13" fillId="0" borderId="0" xfId="2" applyFont="1" applyAlignment="1" applyProtection="1">
      <protection hidden="1"/>
    </xf>
    <xf numFmtId="0" fontId="0" fillId="0" borderId="2" xfId="0" applyBorder="1" applyAlignment="1"/>
    <xf numFmtId="0" fontId="15" fillId="0" borderId="0" xfId="0" applyFont="1"/>
    <xf numFmtId="0" fontId="0" fillId="2" borderId="0" xfId="0" applyFill="1"/>
    <xf numFmtId="0" fontId="9" fillId="0" borderId="0" xfId="0" applyFont="1"/>
    <xf numFmtId="0" fontId="17" fillId="0" borderId="0" xfId="0" applyFont="1" applyAlignment="1">
      <alignment horizontal="center"/>
    </xf>
    <xf numFmtId="0" fontId="17" fillId="0" borderId="0" xfId="0" applyFont="1" applyAlignment="1">
      <alignment horizontal="center" vertical="center"/>
    </xf>
    <xf numFmtId="0" fontId="14" fillId="0" borderId="2" xfId="0" applyFont="1" applyBorder="1" applyAlignment="1"/>
    <xf numFmtId="0" fontId="14" fillId="0" borderId="0" xfId="0" applyFont="1"/>
    <xf numFmtId="0" fontId="21" fillId="0" borderId="0" xfId="0" applyFont="1"/>
    <xf numFmtId="0" fontId="21" fillId="0" borderId="0" xfId="0" applyFont="1" applyBorder="1"/>
    <xf numFmtId="0" fontId="21" fillId="5" borderId="7" xfId="0" applyFont="1" applyFill="1" applyBorder="1" applyAlignment="1" applyProtection="1">
      <alignment vertical="center" wrapText="1"/>
      <protection hidden="1"/>
    </xf>
    <xf numFmtId="0" fontId="21" fillId="5" borderId="6" xfId="0" applyFont="1" applyFill="1" applyBorder="1" applyAlignment="1" applyProtection="1">
      <alignment vertical="center" wrapText="1"/>
      <protection hidden="1"/>
    </xf>
    <xf numFmtId="0" fontId="21" fillId="5" borderId="21" xfId="0" applyFont="1" applyFill="1" applyBorder="1" applyAlignment="1" applyProtection="1">
      <alignment vertical="center" wrapText="1"/>
      <protection hidden="1"/>
    </xf>
    <xf numFmtId="0" fontId="21" fillId="5" borderId="14" xfId="0" applyFont="1" applyFill="1" applyBorder="1" applyAlignment="1" applyProtection="1">
      <alignment vertical="center" wrapText="1"/>
      <protection hidden="1"/>
    </xf>
    <xf numFmtId="0" fontId="21" fillId="5" borderId="22" xfId="0" applyFont="1" applyFill="1" applyBorder="1" applyAlignment="1" applyProtection="1">
      <alignment vertical="center" wrapText="1"/>
      <protection hidden="1"/>
    </xf>
    <xf numFmtId="0" fontId="21" fillId="6" borderId="7" xfId="0" applyFont="1" applyFill="1" applyBorder="1" applyAlignment="1" applyProtection="1">
      <alignment vertical="center" wrapText="1"/>
      <protection hidden="1"/>
    </xf>
    <xf numFmtId="0" fontId="21" fillId="6" borderId="24" xfId="0" applyFont="1" applyFill="1" applyBorder="1" applyAlignment="1" applyProtection="1">
      <alignment vertical="center" wrapText="1"/>
      <protection hidden="1"/>
    </xf>
    <xf numFmtId="0" fontId="21" fillId="3" borderId="27" xfId="0" applyFont="1" applyFill="1" applyBorder="1" applyAlignment="1" applyProtection="1">
      <alignment horizontal="center"/>
      <protection hidden="1"/>
    </xf>
    <xf numFmtId="0" fontId="21" fillId="0" borderId="0" xfId="0" applyFont="1" applyProtection="1">
      <protection hidden="1"/>
    </xf>
    <xf numFmtId="0" fontId="21" fillId="3" borderId="14" xfId="0" applyFont="1" applyFill="1" applyBorder="1" applyAlignment="1" applyProtection="1">
      <alignment horizontal="center"/>
      <protection hidden="1"/>
    </xf>
    <xf numFmtId="171" fontId="22" fillId="7" borderId="5" xfId="0" applyNumberFormat="1" applyFont="1" applyFill="1" applyBorder="1" applyProtection="1">
      <protection hidden="1"/>
    </xf>
    <xf numFmtId="171" fontId="21" fillId="0" borderId="0" xfId="0" applyNumberFormat="1" applyFont="1" applyProtection="1">
      <protection hidden="1"/>
    </xf>
    <xf numFmtId="0" fontId="4" fillId="0" borderId="0" xfId="0" applyFont="1" applyProtection="1">
      <protection hidden="1"/>
    </xf>
    <xf numFmtId="171" fontId="21" fillId="6" borderId="7" xfId="0" applyNumberFormat="1" applyFont="1" applyFill="1" applyBorder="1" applyProtection="1">
      <protection hidden="1"/>
    </xf>
    <xf numFmtId="0" fontId="21" fillId="6" borderId="11" xfId="0" applyFont="1" applyFill="1" applyBorder="1" applyProtection="1">
      <protection hidden="1"/>
    </xf>
    <xf numFmtId="171" fontId="22" fillId="4" borderId="0" xfId="0" applyNumberFormat="1" applyFont="1" applyFill="1" applyProtection="1">
      <protection hidden="1"/>
    </xf>
    <xf numFmtId="171" fontId="21" fillId="6" borderId="24" xfId="0" applyNumberFormat="1" applyFont="1" applyFill="1" applyBorder="1" applyProtection="1">
      <protection hidden="1"/>
    </xf>
    <xf numFmtId="171" fontId="21" fillId="6" borderId="13" xfId="0" applyNumberFormat="1" applyFont="1" applyFill="1" applyBorder="1" applyProtection="1">
      <protection hidden="1"/>
    </xf>
    <xf numFmtId="171" fontId="21" fillId="5" borderId="7" xfId="0" applyNumberFormat="1" applyFont="1" applyFill="1" applyBorder="1" applyProtection="1">
      <protection hidden="1"/>
    </xf>
    <xf numFmtId="171" fontId="21" fillId="5" borderId="11" xfId="0" applyNumberFormat="1" applyFont="1" applyFill="1" applyBorder="1" applyProtection="1">
      <protection hidden="1"/>
    </xf>
    <xf numFmtId="171" fontId="21" fillId="5" borderId="6" xfId="0" applyNumberFormat="1" applyFont="1" applyFill="1" applyBorder="1" applyProtection="1">
      <protection hidden="1"/>
    </xf>
    <xf numFmtId="171" fontId="21" fillId="5" borderId="13" xfId="0" applyNumberFormat="1" applyFont="1" applyFill="1" applyBorder="1" applyProtection="1">
      <protection hidden="1"/>
    </xf>
    <xf numFmtId="0" fontId="21" fillId="5" borderId="15" xfId="0" applyFont="1" applyFill="1" applyBorder="1" applyProtection="1">
      <protection hidden="1"/>
    </xf>
    <xf numFmtId="0" fontId="21" fillId="0" borderId="0" xfId="0" applyFont="1" applyBorder="1" applyProtection="1">
      <protection hidden="1"/>
    </xf>
    <xf numFmtId="3" fontId="23" fillId="8" borderId="5" xfId="0" applyNumberFormat="1" applyFont="1" applyFill="1" applyBorder="1" applyProtection="1">
      <protection hidden="1"/>
    </xf>
    <xf numFmtId="3" fontId="4" fillId="0" borderId="0" xfId="0" applyNumberFormat="1" applyFont="1" applyProtection="1">
      <protection hidden="1"/>
    </xf>
    <xf numFmtId="0" fontId="21" fillId="3" borderId="22" xfId="0" applyFont="1" applyFill="1" applyBorder="1" applyAlignment="1" applyProtection="1">
      <alignment horizontal="center"/>
      <protection hidden="1"/>
    </xf>
    <xf numFmtId="0" fontId="21" fillId="0" borderId="0" xfId="0" applyFont="1" applyAlignment="1" applyProtection="1">
      <alignment horizontal="center"/>
      <protection hidden="1"/>
    </xf>
    <xf numFmtId="0" fontId="21" fillId="4" borderId="0" xfId="0" applyFont="1" applyFill="1" applyProtection="1">
      <protection hidden="1"/>
    </xf>
    <xf numFmtId="171" fontId="21" fillId="4" borderId="0" xfId="0" applyNumberFormat="1" applyFont="1" applyFill="1" applyProtection="1">
      <protection hidden="1"/>
    </xf>
    <xf numFmtId="171" fontId="21" fillId="5" borderId="24" xfId="0" applyNumberFormat="1" applyFont="1" applyFill="1" applyBorder="1" applyProtection="1">
      <protection hidden="1"/>
    </xf>
    <xf numFmtId="0" fontId="21" fillId="4" borderId="5" xfId="0" applyFont="1" applyFill="1" applyBorder="1" applyAlignment="1" applyProtection="1">
      <alignment horizontal="center" vertical="center"/>
      <protection hidden="1"/>
    </xf>
    <xf numFmtId="171" fontId="21" fillId="4" borderId="15" xfId="0" applyNumberFormat="1" applyFont="1" applyFill="1" applyBorder="1" applyProtection="1">
      <protection hidden="1"/>
    </xf>
    <xf numFmtId="171" fontId="21" fillId="4" borderId="6" xfId="0" applyNumberFormat="1" applyFont="1" applyFill="1" applyBorder="1" applyProtection="1">
      <protection hidden="1"/>
    </xf>
    <xf numFmtId="171" fontId="22" fillId="7" borderId="0" xfId="0" applyNumberFormat="1" applyFont="1" applyFill="1" applyProtection="1">
      <protection hidden="1"/>
    </xf>
    <xf numFmtId="0" fontId="21" fillId="0" borderId="14" xfId="0" applyFont="1" applyBorder="1" applyAlignment="1" applyProtection="1">
      <alignment horizontal="center"/>
      <protection hidden="1"/>
    </xf>
    <xf numFmtId="171" fontId="21" fillId="0" borderId="14" xfId="0" applyNumberFormat="1" applyFont="1" applyBorder="1" applyAlignment="1" applyProtection="1">
      <alignment horizontal="center"/>
      <protection hidden="1"/>
    </xf>
    <xf numFmtId="0" fontId="21" fillId="0" borderId="27" xfId="0" applyFont="1" applyBorder="1" applyAlignment="1" applyProtection="1">
      <alignment horizontal="center"/>
      <protection hidden="1"/>
    </xf>
    <xf numFmtId="9" fontId="21" fillId="0" borderId="6" xfId="0" applyNumberFormat="1" applyFont="1" applyBorder="1" applyAlignment="1" applyProtection="1">
      <alignment horizontal="center"/>
      <protection hidden="1"/>
    </xf>
    <xf numFmtId="0" fontId="8" fillId="0" borderId="0" xfId="0" applyFont="1" applyProtection="1">
      <protection hidden="1"/>
    </xf>
    <xf numFmtId="171" fontId="8" fillId="0" borderId="0" xfId="0" applyNumberFormat="1" applyFont="1" applyProtection="1">
      <protection hidden="1"/>
    </xf>
    <xf numFmtId="171" fontId="21" fillId="9" borderId="13" xfId="0" applyNumberFormat="1" applyFont="1" applyFill="1" applyBorder="1" applyProtection="1">
      <protection hidden="1"/>
    </xf>
    <xf numFmtId="171" fontId="21" fillId="9" borderId="7" xfId="0" applyNumberFormat="1" applyFont="1" applyFill="1" applyBorder="1" applyProtection="1">
      <protection hidden="1"/>
    </xf>
    <xf numFmtId="171" fontId="21" fillId="9" borderId="6" xfId="0" applyNumberFormat="1" applyFont="1" applyFill="1" applyBorder="1" applyProtection="1">
      <protection hidden="1"/>
    </xf>
    <xf numFmtId="3" fontId="21" fillId="9" borderId="15" xfId="0" applyNumberFormat="1" applyFont="1" applyFill="1" applyBorder="1" applyProtection="1">
      <protection hidden="1"/>
    </xf>
    <xf numFmtId="0" fontId="15" fillId="5" borderId="29" xfId="0" applyFont="1" applyFill="1" applyBorder="1" applyAlignment="1" applyProtection="1">
      <alignment horizontal="center" vertical="center"/>
      <protection hidden="1"/>
    </xf>
    <xf numFmtId="0" fontId="13" fillId="0" borderId="30" xfId="2" quotePrefix="1" applyFont="1" applyBorder="1" applyAlignment="1" applyProtection="1">
      <protection hidden="1"/>
    </xf>
    <xf numFmtId="0" fontId="24" fillId="0" borderId="30" xfId="2" quotePrefix="1" applyFont="1" applyBorder="1" applyAlignment="1" applyProtection="1">
      <protection hidden="1"/>
    </xf>
    <xf numFmtId="0" fontId="24" fillId="0" borderId="25" xfId="2" quotePrefix="1" applyFont="1" applyBorder="1" applyAlignment="1" applyProtection="1">
      <protection hidden="1"/>
    </xf>
    <xf numFmtId="0" fontId="21" fillId="4" borderId="5" xfId="0" applyFont="1" applyFill="1" applyBorder="1" applyAlignment="1" applyProtection="1">
      <alignment horizontal="center"/>
      <protection hidden="1"/>
    </xf>
    <xf numFmtId="0" fontId="21" fillId="4" borderId="8" xfId="0" applyFont="1" applyFill="1" applyBorder="1" applyAlignment="1" applyProtection="1">
      <alignment horizontal="center"/>
      <protection hidden="1"/>
    </xf>
    <xf numFmtId="171" fontId="21" fillId="4" borderId="5" xfId="0" applyNumberFormat="1" applyFont="1" applyFill="1" applyBorder="1" applyAlignment="1" applyProtection="1">
      <alignment horizontal="center"/>
      <protection hidden="1"/>
    </xf>
    <xf numFmtId="0" fontId="21" fillId="4" borderId="5" xfId="0" applyFont="1" applyFill="1" applyBorder="1" applyProtection="1">
      <protection hidden="1"/>
    </xf>
    <xf numFmtId="0" fontId="21" fillId="4" borderId="8" xfId="0" applyFont="1" applyFill="1" applyBorder="1" applyProtection="1">
      <protection hidden="1"/>
    </xf>
    <xf numFmtId="171" fontId="21" fillId="4" borderId="0" xfId="0" applyNumberFormat="1" applyFont="1" applyFill="1" applyBorder="1" applyProtection="1">
      <protection hidden="1"/>
    </xf>
    <xf numFmtId="0" fontId="21" fillId="4" borderId="0" xfId="0" applyFont="1" applyFill="1" applyBorder="1" applyProtection="1">
      <protection hidden="1"/>
    </xf>
    <xf numFmtId="171" fontId="21" fillId="4" borderId="12" xfId="0" applyNumberFormat="1" applyFont="1" applyFill="1" applyBorder="1" applyProtection="1">
      <protection hidden="1"/>
    </xf>
    <xf numFmtId="0" fontId="21" fillId="4" borderId="12" xfId="0" applyFont="1" applyFill="1" applyBorder="1" applyProtection="1">
      <protection hidden="1"/>
    </xf>
    <xf numFmtId="0" fontId="21" fillId="11" borderId="21" xfId="0" applyFont="1" applyFill="1" applyBorder="1" applyProtection="1">
      <protection hidden="1"/>
    </xf>
    <xf numFmtId="0" fontId="21" fillId="11" borderId="14" xfId="0" applyFont="1" applyFill="1" applyBorder="1" applyProtection="1">
      <protection hidden="1"/>
    </xf>
    <xf numFmtId="0" fontId="21" fillId="11" borderId="22" xfId="0" applyFont="1" applyFill="1" applyBorder="1" applyProtection="1">
      <protection hidden="1"/>
    </xf>
    <xf numFmtId="9" fontId="21" fillId="11" borderId="5" xfId="0" applyNumberFormat="1" applyFont="1" applyFill="1" applyBorder="1" applyAlignment="1">
      <alignment horizontal="center"/>
    </xf>
    <xf numFmtId="0" fontId="23" fillId="8" borderId="5" xfId="0" applyFont="1" applyFill="1" applyBorder="1" applyAlignment="1" applyProtection="1">
      <alignment horizontal="center" vertical="center" wrapText="1"/>
      <protection hidden="1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vertical="center"/>
    </xf>
    <xf numFmtId="165" fontId="0" fillId="0" borderId="0" xfId="0" applyNumberFormat="1"/>
    <xf numFmtId="0" fontId="21" fillId="12" borderId="0" xfId="0" applyFont="1" applyFill="1"/>
    <xf numFmtId="0" fontId="21" fillId="12" borderId="7" xfId="0" applyFont="1" applyFill="1" applyBorder="1" applyProtection="1">
      <protection hidden="1"/>
    </xf>
    <xf numFmtId="3" fontId="21" fillId="12" borderId="7" xfId="0" applyNumberFormat="1" applyFont="1" applyFill="1" applyBorder="1" applyProtection="1">
      <protection hidden="1"/>
    </xf>
    <xf numFmtId="0" fontId="21" fillId="12" borderId="15" xfId="0" applyFont="1" applyFill="1" applyBorder="1" applyProtection="1">
      <protection hidden="1"/>
    </xf>
    <xf numFmtId="0" fontId="21" fillId="12" borderId="6" xfId="0" applyFont="1" applyFill="1" applyBorder="1" applyProtection="1">
      <protection hidden="1"/>
    </xf>
    <xf numFmtId="3" fontId="21" fillId="12" borderId="6" xfId="0" applyNumberFormat="1" applyFont="1" applyFill="1" applyBorder="1" applyProtection="1">
      <protection hidden="1"/>
    </xf>
    <xf numFmtId="0" fontId="21" fillId="12" borderId="21" xfId="0" applyFont="1" applyFill="1" applyBorder="1" applyProtection="1">
      <protection hidden="1"/>
    </xf>
    <xf numFmtId="0" fontId="21" fillId="12" borderId="14" xfId="0" applyFont="1" applyFill="1" applyBorder="1" applyProtection="1">
      <protection hidden="1"/>
    </xf>
    <xf numFmtId="3" fontId="21" fillId="12" borderId="13" xfId="0" applyNumberFormat="1" applyFont="1" applyFill="1" applyBorder="1" applyProtection="1">
      <protection hidden="1"/>
    </xf>
    <xf numFmtId="0" fontId="21" fillId="12" borderId="22" xfId="0" applyFont="1" applyFill="1" applyBorder="1" applyProtection="1">
      <protection hidden="1"/>
    </xf>
    <xf numFmtId="3" fontId="21" fillId="12" borderId="24" xfId="0" applyNumberFormat="1" applyFont="1" applyFill="1" applyBorder="1" applyProtection="1">
      <protection hidden="1"/>
    </xf>
    <xf numFmtId="3" fontId="21" fillId="12" borderId="24" xfId="0" applyNumberFormat="1" applyFont="1" applyFill="1" applyBorder="1"/>
    <xf numFmtId="0" fontId="22" fillId="7" borderId="9" xfId="0" applyFont="1" applyFill="1" applyBorder="1" applyAlignment="1" applyProtection="1">
      <alignment horizontal="center"/>
      <protection hidden="1"/>
    </xf>
    <xf numFmtId="171" fontId="22" fillId="7" borderId="9" xfId="0" applyNumberFormat="1" applyFont="1" applyFill="1" applyBorder="1" applyProtection="1">
      <protection hidden="1"/>
    </xf>
    <xf numFmtId="0" fontId="21" fillId="12" borderId="6" xfId="0" applyFont="1" applyFill="1" applyBorder="1"/>
    <xf numFmtId="0" fontId="21" fillId="13" borderId="0" xfId="0" applyFont="1" applyFill="1" applyProtection="1">
      <protection hidden="1"/>
    </xf>
    <xf numFmtId="3" fontId="21" fillId="13" borderId="0" xfId="0" applyNumberFormat="1" applyFont="1" applyFill="1" applyProtection="1">
      <protection hidden="1"/>
    </xf>
    <xf numFmtId="0" fontId="4" fillId="13" borderId="0" xfId="0" applyFont="1" applyFill="1" applyProtection="1">
      <protection hidden="1"/>
    </xf>
    <xf numFmtId="0" fontId="27" fillId="0" borderId="0" xfId="0" applyFont="1" applyAlignment="1">
      <alignment horizontal="center"/>
    </xf>
    <xf numFmtId="9" fontId="21" fillId="0" borderId="0" xfId="0" applyNumberFormat="1" applyFont="1"/>
    <xf numFmtId="0" fontId="28" fillId="0" borderId="0" xfId="0" applyFont="1"/>
    <xf numFmtId="0" fontId="29" fillId="0" borderId="0" xfId="2" applyFont="1" applyAlignment="1" applyProtection="1">
      <alignment horizontal="center"/>
    </xf>
    <xf numFmtId="173" fontId="22" fillId="7" borderId="0" xfId="0" applyNumberFormat="1" applyFont="1" applyFill="1" applyProtection="1">
      <protection hidden="1"/>
    </xf>
    <xf numFmtId="10" fontId="21" fillId="0" borderId="7" xfId="0" applyNumberFormat="1" applyFont="1" applyBorder="1" applyAlignment="1" applyProtection="1">
      <alignment horizontal="center"/>
      <protection hidden="1"/>
    </xf>
    <xf numFmtId="10" fontId="21" fillId="0" borderId="6" xfId="0" applyNumberFormat="1" applyFont="1" applyBorder="1" applyAlignment="1" applyProtection="1">
      <alignment horizontal="center"/>
      <protection hidden="1"/>
    </xf>
    <xf numFmtId="10" fontId="21" fillId="0" borderId="5" xfId="0" applyNumberFormat="1" applyFont="1" applyBorder="1" applyAlignment="1" applyProtection="1">
      <alignment horizontal="center"/>
      <protection hidden="1"/>
    </xf>
    <xf numFmtId="10" fontId="21" fillId="11" borderId="10" xfId="0" applyNumberFormat="1" applyFont="1" applyFill="1" applyBorder="1" applyAlignment="1" applyProtection="1">
      <alignment horizontal="center"/>
      <protection hidden="1"/>
    </xf>
    <xf numFmtId="10" fontId="21" fillId="11" borderId="11" xfId="0" applyNumberFormat="1" applyFont="1" applyFill="1" applyBorder="1" applyAlignment="1" applyProtection="1">
      <alignment horizontal="center"/>
      <protection hidden="1"/>
    </xf>
    <xf numFmtId="10" fontId="21" fillId="11" borderId="0" xfId="0" applyNumberFormat="1" applyFont="1" applyFill="1" applyBorder="1" applyAlignment="1" applyProtection="1">
      <alignment horizontal="center"/>
      <protection hidden="1"/>
    </xf>
    <xf numFmtId="10" fontId="21" fillId="11" borderId="15" xfId="0" applyNumberFormat="1" applyFont="1" applyFill="1" applyBorder="1" applyAlignment="1" applyProtection="1">
      <alignment horizontal="center"/>
      <protection hidden="1"/>
    </xf>
    <xf numFmtId="10" fontId="21" fillId="11" borderId="12" xfId="0" applyNumberFormat="1" applyFont="1" applyFill="1" applyBorder="1" applyAlignment="1" applyProtection="1">
      <alignment horizontal="center"/>
      <protection hidden="1"/>
    </xf>
    <xf numFmtId="10" fontId="21" fillId="11" borderId="13" xfId="0" applyNumberFormat="1" applyFont="1" applyFill="1" applyBorder="1" applyAlignment="1" applyProtection="1">
      <alignment horizontal="center"/>
      <protection hidden="1"/>
    </xf>
    <xf numFmtId="173" fontId="21" fillId="0" borderId="0" xfId="0" applyNumberFormat="1" applyFont="1" applyProtection="1">
      <protection hidden="1"/>
    </xf>
    <xf numFmtId="0" fontId="15" fillId="14" borderId="29" xfId="0" applyFont="1" applyFill="1" applyBorder="1" applyAlignment="1" applyProtection="1">
      <alignment horizontal="center" vertical="center"/>
      <protection hidden="1"/>
    </xf>
    <xf numFmtId="0" fontId="15" fillId="15" borderId="29" xfId="0" applyFont="1" applyFill="1" applyBorder="1" applyAlignment="1" applyProtection="1">
      <alignment horizontal="center" vertical="center"/>
      <protection hidden="1"/>
    </xf>
    <xf numFmtId="0" fontId="3" fillId="4" borderId="2" xfId="0" applyFont="1" applyFill="1" applyBorder="1" applyProtection="1">
      <protection hidden="1"/>
    </xf>
    <xf numFmtId="0" fontId="2" fillId="4" borderId="36" xfId="0" applyFont="1" applyFill="1" applyBorder="1" applyAlignment="1" applyProtection="1">
      <alignment horizontal="center" vertical="center"/>
      <protection hidden="1"/>
    </xf>
    <xf numFmtId="0" fontId="2" fillId="4" borderId="2" xfId="0" applyFont="1" applyFill="1" applyBorder="1" applyProtection="1">
      <protection hidden="1"/>
    </xf>
    <xf numFmtId="0" fontId="2" fillId="4" borderId="36" xfId="0" applyFont="1" applyFill="1" applyBorder="1" applyAlignment="1" applyProtection="1">
      <alignment horizontal="center"/>
      <protection hidden="1"/>
    </xf>
    <xf numFmtId="0" fontId="2" fillId="4" borderId="45" xfId="0" applyFont="1" applyFill="1" applyBorder="1" applyAlignment="1" applyProtection="1">
      <alignment horizontal="center" vertical="center"/>
      <protection hidden="1"/>
    </xf>
    <xf numFmtId="3" fontId="31" fillId="10" borderId="5" xfId="0" applyNumberFormat="1" applyFont="1" applyFill="1" applyBorder="1" applyProtection="1">
      <protection locked="0"/>
    </xf>
    <xf numFmtId="168" fontId="23" fillId="10" borderId="5" xfId="0" applyNumberFormat="1" applyFont="1" applyFill="1" applyBorder="1" applyAlignment="1" applyProtection="1">
      <alignment horizontal="center"/>
      <protection locked="0"/>
    </xf>
    <xf numFmtId="0" fontId="6" fillId="4" borderId="2" xfId="0" applyFont="1" applyFill="1" applyBorder="1" applyAlignment="1" applyProtection="1">
      <alignment vertical="center"/>
      <protection hidden="1"/>
    </xf>
    <xf numFmtId="0" fontId="6" fillId="4" borderId="18" xfId="0" applyFont="1" applyFill="1" applyBorder="1" applyAlignment="1" applyProtection="1">
      <alignment vertical="center"/>
      <protection hidden="1"/>
    </xf>
    <xf numFmtId="0" fontId="18" fillId="4" borderId="2" xfId="2" applyFont="1" applyFill="1" applyBorder="1" applyAlignment="1" applyProtection="1">
      <protection hidden="1"/>
    </xf>
    <xf numFmtId="0" fontId="19" fillId="4" borderId="20" xfId="0" applyFont="1" applyFill="1" applyBorder="1" applyAlignment="1" applyProtection="1">
      <alignment vertical="center"/>
      <protection hidden="1"/>
    </xf>
    <xf numFmtId="0" fontId="6" fillId="4" borderId="20" xfId="0" applyFont="1" applyFill="1" applyBorder="1" applyAlignment="1" applyProtection="1">
      <alignment vertical="center"/>
      <protection hidden="1"/>
    </xf>
    <xf numFmtId="0" fontId="6" fillId="4" borderId="4" xfId="0" applyFont="1" applyFill="1" applyBorder="1" applyAlignment="1" applyProtection="1">
      <alignment vertical="center"/>
      <protection hidden="1"/>
    </xf>
    <xf numFmtId="0" fontId="10" fillId="4" borderId="10" xfId="0" applyFont="1" applyFill="1" applyBorder="1" applyAlignment="1" applyProtection="1">
      <protection hidden="1"/>
    </xf>
    <xf numFmtId="0" fontId="10" fillId="4" borderId="0" xfId="0" applyFont="1" applyFill="1" applyBorder="1" applyAlignment="1" applyProtection="1">
      <protection hidden="1"/>
    </xf>
    <xf numFmtId="0" fontId="10" fillId="4" borderId="12" xfId="0" applyFont="1" applyFill="1" applyBorder="1" applyAlignment="1" applyProtection="1">
      <protection hidden="1"/>
    </xf>
    <xf numFmtId="0" fontId="9" fillId="4" borderId="0" xfId="0" applyFont="1" applyFill="1" applyBorder="1" applyAlignment="1" applyProtection="1">
      <protection hidden="1"/>
    </xf>
    <xf numFmtId="0" fontId="9" fillId="4" borderId="0" xfId="0" applyFont="1" applyFill="1" applyBorder="1" applyAlignment="1" applyProtection="1">
      <alignment vertical="center"/>
      <protection hidden="1"/>
    </xf>
    <xf numFmtId="3" fontId="12" fillId="4" borderId="0" xfId="0" applyNumberFormat="1" applyFont="1" applyFill="1" applyBorder="1" applyProtection="1">
      <protection hidden="1"/>
    </xf>
    <xf numFmtId="0" fontId="6" fillId="4" borderId="19" xfId="0" applyFont="1" applyFill="1" applyBorder="1" applyAlignment="1" applyProtection="1">
      <alignment vertical="center"/>
      <protection hidden="1"/>
    </xf>
    <xf numFmtId="0" fontId="9" fillId="4" borderId="21" xfId="0" applyFont="1" applyFill="1" applyBorder="1" applyAlignment="1" applyProtection="1">
      <alignment horizontal="center"/>
      <protection hidden="1"/>
    </xf>
    <xf numFmtId="0" fontId="9" fillId="4" borderId="10" xfId="0" applyFont="1" applyFill="1" applyBorder="1" applyAlignment="1" applyProtection="1">
      <alignment horizontal="center"/>
      <protection hidden="1"/>
    </xf>
    <xf numFmtId="0" fontId="4" fillId="4" borderId="10" xfId="0" applyFont="1" applyFill="1" applyBorder="1" applyAlignment="1" applyProtection="1">
      <alignment horizontal="center"/>
      <protection hidden="1"/>
    </xf>
    <xf numFmtId="0" fontId="6" fillId="4" borderId="1" xfId="0" applyFont="1" applyFill="1" applyBorder="1" applyAlignment="1" applyProtection="1">
      <alignment vertical="center"/>
      <protection hidden="1"/>
    </xf>
    <xf numFmtId="0" fontId="25" fillId="4" borderId="1" xfId="0" applyFont="1" applyFill="1" applyBorder="1" applyAlignment="1" applyProtection="1">
      <alignment vertical="center"/>
      <protection hidden="1"/>
    </xf>
    <xf numFmtId="3" fontId="4" fillId="4" borderId="5" xfId="0" applyNumberFormat="1" applyFont="1" applyFill="1" applyBorder="1" applyProtection="1">
      <protection hidden="1"/>
    </xf>
    <xf numFmtId="0" fontId="5" fillId="4" borderId="0" xfId="0" applyFont="1" applyFill="1" applyBorder="1" applyAlignment="1" applyProtection="1">
      <protection hidden="1"/>
    </xf>
    <xf numFmtId="3" fontId="4" fillId="4" borderId="12" xfId="0" applyNumberFormat="1" applyFont="1" applyFill="1" applyBorder="1" applyAlignment="1" applyProtection="1">
      <alignment horizontal="center"/>
      <protection hidden="1"/>
    </xf>
    <xf numFmtId="3" fontId="5" fillId="4" borderId="5" xfId="0" applyNumberFormat="1" applyFont="1" applyFill="1" applyBorder="1" applyAlignment="1" applyProtection="1">
      <protection hidden="1"/>
    </xf>
    <xf numFmtId="0" fontId="5" fillId="4" borderId="12" xfId="0" applyFont="1" applyFill="1" applyBorder="1" applyAlignment="1" applyProtection="1">
      <protection hidden="1"/>
    </xf>
    <xf numFmtId="0" fontId="5" fillId="4" borderId="10" xfId="0" applyFont="1" applyFill="1" applyBorder="1" applyAlignment="1" applyProtection="1">
      <protection hidden="1"/>
    </xf>
    <xf numFmtId="3" fontId="4" fillId="4" borderId="5" xfId="0" applyNumberFormat="1" applyFont="1" applyFill="1" applyBorder="1" applyAlignment="1" applyProtection="1">
      <protection hidden="1"/>
    </xf>
    <xf numFmtId="0" fontId="4" fillId="4" borderId="0" xfId="0" applyFont="1" applyFill="1" applyBorder="1" applyAlignment="1" applyProtection="1">
      <protection hidden="1"/>
    </xf>
    <xf numFmtId="0" fontId="4" fillId="4" borderId="0" xfId="0" applyFont="1" applyFill="1" applyBorder="1" applyAlignment="1" applyProtection="1">
      <alignment vertical="center"/>
      <protection hidden="1"/>
    </xf>
    <xf numFmtId="3" fontId="5" fillId="4" borderId="5" xfId="0" applyNumberFormat="1" applyFont="1" applyFill="1" applyBorder="1" applyProtection="1">
      <protection hidden="1"/>
    </xf>
    <xf numFmtId="0" fontId="6" fillId="4" borderId="17" xfId="0" applyFont="1" applyFill="1" applyBorder="1" applyAlignment="1" applyProtection="1">
      <alignment vertical="center"/>
      <protection hidden="1"/>
    </xf>
    <xf numFmtId="0" fontId="14" fillId="4" borderId="5" xfId="0" applyFont="1" applyFill="1" applyBorder="1" applyProtection="1">
      <protection hidden="1"/>
    </xf>
    <xf numFmtId="3" fontId="1" fillId="4" borderId="5" xfId="0" applyNumberFormat="1" applyFont="1" applyFill="1" applyBorder="1" applyProtection="1">
      <protection hidden="1"/>
    </xf>
    <xf numFmtId="0" fontId="6" fillId="4" borderId="5" xfId="0" applyFont="1" applyFill="1" applyBorder="1" applyAlignment="1" applyProtection="1">
      <alignment horizontal="center"/>
      <protection hidden="1"/>
    </xf>
    <xf numFmtId="3" fontId="6" fillId="4" borderId="5" xfId="0" applyNumberFormat="1" applyFont="1" applyFill="1" applyBorder="1" applyProtection="1">
      <protection hidden="1"/>
    </xf>
    <xf numFmtId="168" fontId="4" fillId="4" borderId="5" xfId="0" applyNumberFormat="1" applyFont="1" applyFill="1" applyBorder="1" applyAlignment="1" applyProtection="1">
      <alignment horizontal="center"/>
      <protection hidden="1"/>
    </xf>
    <xf numFmtId="0" fontId="14" fillId="4" borderId="14" xfId="0" applyFont="1" applyFill="1" applyBorder="1" applyProtection="1">
      <protection hidden="1"/>
    </xf>
    <xf numFmtId="168" fontId="5" fillId="4" borderId="5" xfId="0" applyNumberFormat="1" applyFont="1" applyFill="1" applyBorder="1" applyAlignment="1" applyProtection="1">
      <alignment horizontal="center"/>
      <protection hidden="1"/>
    </xf>
    <xf numFmtId="3" fontId="14" fillId="4" borderId="0" xfId="0" applyNumberFormat="1" applyFont="1" applyFill="1" applyBorder="1" applyProtection="1">
      <protection hidden="1"/>
    </xf>
    <xf numFmtId="0" fontId="14" fillId="4" borderId="0" xfId="0" applyFont="1" applyFill="1" applyBorder="1" applyAlignment="1" applyProtection="1">
      <protection hidden="1"/>
    </xf>
    <xf numFmtId="0" fontId="25" fillId="8" borderId="5" xfId="0" applyFont="1" applyFill="1" applyBorder="1" applyAlignment="1" applyProtection="1">
      <alignment horizontal="center" vertical="center"/>
      <protection hidden="1"/>
    </xf>
    <xf numFmtId="0" fontId="0" fillId="4" borderId="16" xfId="0" applyFill="1" applyBorder="1" applyAlignment="1" applyProtection="1">
      <protection hidden="1"/>
    </xf>
    <xf numFmtId="0" fontId="0" fillId="4" borderId="3" xfId="0" applyFill="1" applyBorder="1" applyAlignment="1" applyProtection="1">
      <protection hidden="1"/>
    </xf>
    <xf numFmtId="0" fontId="0" fillId="4" borderId="4" xfId="0" applyFill="1" applyBorder="1" applyAlignment="1" applyProtection="1">
      <protection hidden="1"/>
    </xf>
    <xf numFmtId="0" fontId="0" fillId="4" borderId="2" xfId="0" applyFill="1" applyBorder="1" applyProtection="1">
      <protection hidden="1"/>
    </xf>
    <xf numFmtId="0" fontId="5" fillId="4" borderId="1" xfId="0" applyFont="1" applyFill="1" applyBorder="1" applyAlignment="1" applyProtection="1">
      <protection hidden="1"/>
    </xf>
    <xf numFmtId="0" fontId="0" fillId="4" borderId="2" xfId="0" applyFill="1" applyBorder="1" applyAlignment="1" applyProtection="1">
      <protection hidden="1"/>
    </xf>
    <xf numFmtId="0" fontId="0" fillId="4" borderId="14" xfId="0" applyFill="1" applyBorder="1" applyAlignment="1" applyProtection="1">
      <protection hidden="1"/>
    </xf>
    <xf numFmtId="0" fontId="0" fillId="4" borderId="0" xfId="0" applyFill="1" applyBorder="1" applyAlignment="1" applyProtection="1">
      <protection hidden="1"/>
    </xf>
    <xf numFmtId="0" fontId="0" fillId="4" borderId="15" xfId="0" applyFill="1" applyBorder="1" applyAlignment="1" applyProtection="1">
      <protection hidden="1"/>
    </xf>
    <xf numFmtId="0" fontId="0" fillId="4" borderId="1" xfId="0" applyFill="1" applyBorder="1" applyAlignment="1" applyProtection="1">
      <protection hidden="1"/>
    </xf>
    <xf numFmtId="0" fontId="14" fillId="4" borderId="2" xfId="0" applyFont="1" applyFill="1" applyBorder="1" applyAlignment="1" applyProtection="1">
      <protection hidden="1"/>
    </xf>
    <xf numFmtId="0" fontId="14" fillId="4" borderId="14" xfId="0" applyFont="1" applyFill="1" applyBorder="1" applyAlignment="1" applyProtection="1">
      <protection hidden="1"/>
    </xf>
    <xf numFmtId="0" fontId="14" fillId="4" borderId="0" xfId="0" applyFont="1" applyFill="1" applyBorder="1" applyProtection="1">
      <protection hidden="1"/>
    </xf>
    <xf numFmtId="0" fontId="14" fillId="4" borderId="1" xfId="0" applyFont="1" applyFill="1" applyBorder="1" applyAlignment="1" applyProtection="1">
      <protection hidden="1"/>
    </xf>
    <xf numFmtId="0" fontId="14" fillId="4" borderId="5" xfId="0" applyFont="1" applyFill="1" applyBorder="1" applyAlignment="1" applyProtection="1">
      <alignment horizontal="center"/>
      <protection hidden="1"/>
    </xf>
    <xf numFmtId="2" fontId="14" fillId="4" borderId="5" xfId="0" applyNumberFormat="1" applyFont="1" applyFill="1" applyBorder="1" applyProtection="1">
      <protection hidden="1"/>
    </xf>
    <xf numFmtId="170" fontId="4" fillId="4" borderId="5" xfId="0" applyNumberFormat="1" applyFont="1" applyFill="1" applyBorder="1" applyAlignment="1" applyProtection="1">
      <alignment horizontal="center"/>
      <protection hidden="1"/>
    </xf>
    <xf numFmtId="170" fontId="14" fillId="4" borderId="5" xfId="0" applyNumberFormat="1" applyFont="1" applyFill="1" applyBorder="1" applyAlignment="1" applyProtection="1">
      <alignment horizontal="center"/>
      <protection hidden="1"/>
    </xf>
    <xf numFmtId="0" fontId="14" fillId="4" borderId="22" xfId="0" applyFont="1" applyFill="1" applyBorder="1" applyAlignment="1" applyProtection="1">
      <protection hidden="1"/>
    </xf>
    <xf numFmtId="0" fontId="14" fillId="4" borderId="12" xfId="0" applyFont="1" applyFill="1" applyBorder="1" applyProtection="1">
      <protection hidden="1"/>
    </xf>
    <xf numFmtId="170" fontId="6" fillId="4" borderId="5" xfId="0" applyNumberFormat="1" applyFont="1" applyFill="1" applyBorder="1" applyAlignment="1" applyProtection="1">
      <alignment horizontal="center"/>
      <protection hidden="1"/>
    </xf>
    <xf numFmtId="0" fontId="14" fillId="4" borderId="2" xfId="0" applyFont="1" applyFill="1" applyBorder="1" applyProtection="1">
      <protection hidden="1"/>
    </xf>
    <xf numFmtId="0" fontId="6" fillId="4" borderId="1" xfId="0" applyFont="1" applyFill="1" applyBorder="1" applyAlignment="1" applyProtection="1">
      <protection hidden="1"/>
    </xf>
    <xf numFmtId="0" fontId="14" fillId="4" borderId="15" xfId="0" applyFont="1" applyFill="1" applyBorder="1" applyAlignment="1" applyProtection="1">
      <protection hidden="1"/>
    </xf>
    <xf numFmtId="4" fontId="4" fillId="4" borderId="5" xfId="0" applyNumberFormat="1" applyFont="1" applyFill="1" applyBorder="1" applyProtection="1">
      <protection hidden="1"/>
    </xf>
    <xf numFmtId="166" fontId="4" fillId="4" borderId="5" xfId="0" applyNumberFormat="1" applyFont="1" applyFill="1" applyBorder="1" applyProtection="1">
      <protection hidden="1"/>
    </xf>
    <xf numFmtId="4" fontId="14" fillId="4" borderId="5" xfId="0" applyNumberFormat="1" applyFont="1" applyFill="1" applyBorder="1" applyProtection="1">
      <protection hidden="1"/>
    </xf>
    <xf numFmtId="166" fontId="14" fillId="4" borderId="5" xfId="0" applyNumberFormat="1" applyFont="1" applyFill="1" applyBorder="1" applyProtection="1">
      <protection hidden="1"/>
    </xf>
    <xf numFmtId="0" fontId="14" fillId="4" borderId="12" xfId="0" applyFont="1" applyFill="1" applyBorder="1" applyAlignment="1" applyProtection="1">
      <protection hidden="1"/>
    </xf>
    <xf numFmtId="0" fontId="14" fillId="4" borderId="13" xfId="0" applyFont="1" applyFill="1" applyBorder="1" applyAlignment="1" applyProtection="1">
      <protection hidden="1"/>
    </xf>
    <xf numFmtId="166" fontId="5" fillId="4" borderId="5" xfId="0" applyNumberFormat="1" applyFont="1" applyFill="1" applyBorder="1" applyProtection="1">
      <protection hidden="1"/>
    </xf>
    <xf numFmtId="164" fontId="31" fillId="10" borderId="5" xfId="0" applyNumberFormat="1" applyFont="1" applyFill="1" applyBorder="1" applyProtection="1">
      <protection locked="0"/>
    </xf>
    <xf numFmtId="165" fontId="31" fillId="10" borderId="5" xfId="0" applyNumberFormat="1" applyFont="1" applyFill="1" applyBorder="1" applyProtection="1">
      <protection locked="0"/>
    </xf>
    <xf numFmtId="165" fontId="14" fillId="4" borderId="7" xfId="0" applyNumberFormat="1" applyFont="1" applyFill="1" applyBorder="1" applyAlignment="1" applyProtection="1">
      <alignment horizontal="center"/>
      <protection hidden="1"/>
    </xf>
    <xf numFmtId="165" fontId="14" fillId="4" borderId="5" xfId="0" applyNumberFormat="1" applyFont="1" applyFill="1" applyBorder="1" applyAlignment="1" applyProtection="1">
      <alignment horizontal="center"/>
      <protection hidden="1"/>
    </xf>
    <xf numFmtId="165" fontId="14" fillId="4" borderId="6" xfId="0" applyNumberFormat="1" applyFont="1" applyFill="1" applyBorder="1" applyAlignment="1" applyProtection="1">
      <alignment horizontal="center"/>
      <protection hidden="1"/>
    </xf>
    <xf numFmtId="165" fontId="14" fillId="4" borderId="24" xfId="0" applyNumberFormat="1" applyFont="1" applyFill="1" applyBorder="1" applyAlignment="1" applyProtection="1">
      <alignment horizontal="center"/>
      <protection hidden="1"/>
    </xf>
    <xf numFmtId="0" fontId="14" fillId="4" borderId="27" xfId="0" applyFont="1" applyFill="1" applyBorder="1" applyAlignment="1" applyProtection="1">
      <alignment horizontal="left"/>
      <protection hidden="1"/>
    </xf>
    <xf numFmtId="0" fontId="14" fillId="4" borderId="8" xfId="0" applyFont="1" applyFill="1" applyBorder="1" applyAlignment="1" applyProtection="1">
      <alignment horizontal="left"/>
      <protection hidden="1"/>
    </xf>
    <xf numFmtId="0" fontId="14" fillId="4" borderId="9" xfId="0" applyFont="1" applyFill="1" applyBorder="1" applyAlignment="1" applyProtection="1">
      <alignment horizontal="left"/>
      <protection hidden="1"/>
    </xf>
    <xf numFmtId="0" fontId="3" fillId="4" borderId="18" xfId="0" applyFont="1" applyFill="1" applyBorder="1" applyProtection="1">
      <protection hidden="1"/>
    </xf>
    <xf numFmtId="0" fontId="3" fillId="4" borderId="19" xfId="0" applyFont="1" applyFill="1" applyBorder="1" applyProtection="1">
      <protection hidden="1"/>
    </xf>
    <xf numFmtId="0" fontId="0" fillId="4" borderId="19" xfId="0" applyFill="1" applyBorder="1" applyProtection="1">
      <protection hidden="1"/>
    </xf>
    <xf numFmtId="168" fontId="3" fillId="4" borderId="1" xfId="0" applyNumberFormat="1" applyFont="1" applyFill="1" applyBorder="1" applyAlignment="1" applyProtection="1">
      <alignment horizontal="center"/>
      <protection hidden="1"/>
    </xf>
    <xf numFmtId="165" fontId="14" fillId="4" borderId="0" xfId="0" applyNumberFormat="1" applyFont="1" applyFill="1" applyBorder="1" applyAlignment="1" applyProtection="1">
      <alignment horizontal="center"/>
      <protection hidden="1"/>
    </xf>
    <xf numFmtId="0" fontId="14" fillId="4" borderId="7" xfId="0" applyFont="1" applyFill="1" applyBorder="1" applyAlignment="1" applyProtection="1">
      <protection hidden="1"/>
    </xf>
    <xf numFmtId="0" fontId="14" fillId="4" borderId="6" xfId="0" applyFont="1" applyFill="1" applyBorder="1" applyAlignment="1" applyProtection="1">
      <protection hidden="1"/>
    </xf>
    <xf numFmtId="0" fontId="14" fillId="4" borderId="24" xfId="0" applyFont="1" applyFill="1" applyBorder="1" applyAlignment="1" applyProtection="1">
      <protection hidden="1"/>
    </xf>
    <xf numFmtId="0" fontId="6" fillId="4" borderId="0" xfId="0" applyFont="1" applyFill="1" applyBorder="1" applyAlignment="1" applyProtection="1">
      <alignment horizontal="left"/>
      <protection hidden="1"/>
    </xf>
    <xf numFmtId="0" fontId="1" fillId="4" borderId="22" xfId="0" applyFont="1" applyFill="1" applyBorder="1" applyAlignment="1" applyProtection="1">
      <alignment horizontal="left"/>
      <protection hidden="1"/>
    </xf>
    <xf numFmtId="0" fontId="14" fillId="4" borderId="12" xfId="0" applyFont="1" applyFill="1" applyBorder="1" applyAlignment="1" applyProtection="1">
      <alignment horizontal="left"/>
      <protection hidden="1"/>
    </xf>
    <xf numFmtId="0" fontId="14" fillId="4" borderId="10" xfId="0" applyFont="1" applyFill="1" applyBorder="1" applyAlignment="1" applyProtection="1">
      <alignment horizontal="left"/>
      <protection hidden="1"/>
    </xf>
    <xf numFmtId="0" fontId="14" fillId="4" borderId="0" xfId="0" applyFont="1" applyFill="1" applyBorder="1" applyAlignment="1" applyProtection="1">
      <alignment horizontal="left"/>
      <protection hidden="1"/>
    </xf>
    <xf numFmtId="0" fontId="1" fillId="4" borderId="14" xfId="0" applyFont="1" applyFill="1" applyBorder="1" applyAlignment="1" applyProtection="1">
      <alignment horizontal="left"/>
      <protection hidden="1"/>
    </xf>
    <xf numFmtId="0" fontId="0" fillId="0" borderId="10" xfId="0" applyBorder="1" applyProtection="1">
      <protection hidden="1"/>
    </xf>
    <xf numFmtId="0" fontId="0" fillId="0" borderId="11" xfId="0" applyBorder="1" applyProtection="1">
      <protection hidden="1"/>
    </xf>
    <xf numFmtId="165" fontId="14" fillId="4" borderId="15" xfId="0" applyNumberFormat="1" applyFont="1" applyFill="1" applyBorder="1" applyAlignment="1" applyProtection="1">
      <alignment horizontal="center"/>
      <protection hidden="1"/>
    </xf>
    <xf numFmtId="165" fontId="14" fillId="4" borderId="13" xfId="0" applyNumberFormat="1" applyFont="1" applyFill="1" applyBorder="1" applyAlignment="1" applyProtection="1">
      <alignment horizontal="center"/>
      <protection hidden="1"/>
    </xf>
    <xf numFmtId="0" fontId="0" fillId="0" borderId="0" xfId="0" applyBorder="1" applyProtection="1">
      <protection hidden="1"/>
    </xf>
    <xf numFmtId="165" fontId="14" fillId="4" borderId="11" xfId="0" applyNumberFormat="1" applyFont="1" applyFill="1" applyBorder="1" applyAlignment="1" applyProtection="1">
      <alignment horizontal="center"/>
      <protection hidden="1"/>
    </xf>
    <xf numFmtId="0" fontId="2" fillId="0" borderId="21" xfId="0" applyFont="1" applyBorder="1" applyProtection="1">
      <protection hidden="1"/>
    </xf>
    <xf numFmtId="0" fontId="6" fillId="4" borderId="2" xfId="0" applyFont="1" applyFill="1" applyBorder="1" applyAlignment="1" applyProtection="1">
      <alignment horizontal="left"/>
      <protection hidden="1"/>
    </xf>
    <xf numFmtId="165" fontId="14" fillId="4" borderId="2" xfId="0" applyNumberFormat="1" applyFont="1" applyFill="1" applyBorder="1" applyAlignment="1" applyProtection="1">
      <alignment horizontal="center"/>
      <protection hidden="1"/>
    </xf>
    <xf numFmtId="0" fontId="3" fillId="0" borderId="0" xfId="0" applyFont="1" applyBorder="1" applyProtection="1">
      <protection hidden="1"/>
    </xf>
    <xf numFmtId="0" fontId="14" fillId="4" borderId="15" xfId="0" applyFont="1" applyFill="1" applyBorder="1" applyAlignment="1" applyProtection="1">
      <alignment horizontal="center"/>
      <protection hidden="1"/>
    </xf>
    <xf numFmtId="0" fontId="14" fillId="4" borderId="15" xfId="0" applyFont="1" applyFill="1" applyBorder="1" applyProtection="1">
      <protection hidden="1"/>
    </xf>
    <xf numFmtId="3" fontId="14" fillId="4" borderId="5" xfId="0" applyNumberFormat="1" applyFont="1" applyFill="1" applyBorder="1" applyProtection="1">
      <protection hidden="1"/>
    </xf>
    <xf numFmtId="0" fontId="15" fillId="17" borderId="29" xfId="0" applyFont="1" applyFill="1" applyBorder="1" applyAlignment="1" applyProtection="1">
      <alignment horizontal="center" vertical="center"/>
      <protection hidden="1"/>
    </xf>
    <xf numFmtId="0" fontId="16" fillId="3" borderId="28" xfId="0" applyFont="1" applyFill="1" applyBorder="1" applyAlignment="1" applyProtection="1">
      <alignment horizontal="center" vertical="center"/>
      <protection hidden="1"/>
    </xf>
    <xf numFmtId="0" fontId="0" fillId="3" borderId="23" xfId="0" applyFill="1" applyBorder="1" applyAlignment="1"/>
    <xf numFmtId="0" fontId="3" fillId="0" borderId="19" xfId="0" applyFont="1" applyBorder="1" applyProtection="1">
      <protection hidden="1"/>
    </xf>
    <xf numFmtId="164" fontId="3" fillId="0" borderId="1" xfId="0" applyNumberFormat="1" applyFont="1" applyBorder="1" applyAlignment="1" applyProtection="1">
      <alignment horizontal="center"/>
      <protection hidden="1"/>
    </xf>
    <xf numFmtId="0" fontId="3" fillId="0" borderId="0" xfId="0" applyFont="1" applyBorder="1" applyAlignment="1" applyProtection="1">
      <protection hidden="1"/>
    </xf>
    <xf numFmtId="0" fontId="0" fillId="0" borderId="0" xfId="0" applyBorder="1" applyAlignment="1" applyProtection="1">
      <protection hidden="1"/>
    </xf>
    <xf numFmtId="0" fontId="3" fillId="4" borderId="21" xfId="0" applyFont="1" applyFill="1" applyBorder="1" applyAlignment="1" applyProtection="1">
      <alignment horizontal="left"/>
      <protection hidden="1"/>
    </xf>
    <xf numFmtId="0" fontId="3" fillId="4" borderId="10" xfId="0" applyFont="1" applyFill="1" applyBorder="1" applyAlignment="1" applyProtection="1">
      <alignment horizontal="left"/>
      <protection hidden="1"/>
    </xf>
    <xf numFmtId="3" fontId="3" fillId="4" borderId="11" xfId="0" applyNumberFormat="1" applyFont="1" applyFill="1" applyBorder="1" applyProtection="1">
      <protection hidden="1"/>
    </xf>
    <xf numFmtId="0" fontId="3" fillId="4" borderId="14" xfId="0" applyFont="1" applyFill="1" applyBorder="1" applyAlignment="1" applyProtection="1">
      <alignment horizontal="left"/>
      <protection hidden="1"/>
    </xf>
    <xf numFmtId="0" fontId="3" fillId="4" borderId="0" xfId="0" applyFont="1" applyFill="1" applyBorder="1" applyAlignment="1" applyProtection="1">
      <alignment horizontal="left"/>
      <protection hidden="1"/>
    </xf>
    <xf numFmtId="171" fontId="3" fillId="4" borderId="15" xfId="0" applyNumberFormat="1" applyFont="1" applyFill="1" applyBorder="1" applyProtection="1">
      <protection hidden="1"/>
    </xf>
    <xf numFmtId="171" fontId="3" fillId="4" borderId="13" xfId="0" applyNumberFormat="1" applyFont="1" applyFill="1" applyBorder="1" applyProtection="1">
      <protection hidden="1"/>
    </xf>
    <xf numFmtId="0" fontId="3" fillId="0" borderId="21" xfId="0" applyFont="1" applyBorder="1" applyAlignment="1" applyProtection="1">
      <protection hidden="1"/>
    </xf>
    <xf numFmtId="0" fontId="3" fillId="0" borderId="10" xfId="0" applyFont="1" applyBorder="1" applyAlignment="1" applyProtection="1">
      <protection hidden="1"/>
    </xf>
    <xf numFmtId="3" fontId="3" fillId="0" borderId="11" xfId="0" applyNumberFormat="1" applyFont="1" applyBorder="1" applyProtection="1">
      <protection hidden="1"/>
    </xf>
    <xf numFmtId="0" fontId="3" fillId="0" borderId="14" xfId="0" applyFont="1" applyBorder="1" applyAlignment="1" applyProtection="1">
      <protection hidden="1"/>
    </xf>
    <xf numFmtId="171" fontId="3" fillId="0" borderId="13" xfId="0" applyNumberFormat="1" applyFont="1" applyBorder="1" applyProtection="1">
      <protection hidden="1"/>
    </xf>
    <xf numFmtId="0" fontId="3" fillId="4" borderId="1" xfId="0" applyFont="1" applyFill="1" applyBorder="1" applyAlignment="1" applyProtection="1">
      <protection hidden="1"/>
    </xf>
    <xf numFmtId="0" fontId="3" fillId="4" borderId="11" xfId="0" applyFont="1" applyFill="1" applyBorder="1" applyAlignment="1" applyProtection="1">
      <alignment horizontal="left"/>
      <protection hidden="1"/>
    </xf>
    <xf numFmtId="3" fontId="3" fillId="4" borderId="7" xfId="0" applyNumberFormat="1" applyFont="1" applyFill="1" applyBorder="1" applyAlignment="1" applyProtection="1">
      <alignment horizontal="center"/>
      <protection hidden="1"/>
    </xf>
    <xf numFmtId="165" fontId="3" fillId="4" borderId="6" xfId="0" applyNumberFormat="1" applyFont="1" applyFill="1" applyBorder="1" applyAlignment="1" applyProtection="1">
      <alignment horizontal="center"/>
      <protection hidden="1"/>
    </xf>
    <xf numFmtId="0" fontId="3" fillId="4" borderId="22" xfId="0" applyFont="1" applyFill="1" applyBorder="1" applyAlignment="1" applyProtection="1">
      <alignment horizontal="left"/>
      <protection hidden="1"/>
    </xf>
    <xf numFmtId="0" fontId="3" fillId="4" borderId="12" xfId="0" applyFont="1" applyFill="1" applyBorder="1" applyAlignment="1" applyProtection="1">
      <alignment horizontal="left"/>
      <protection hidden="1"/>
    </xf>
    <xf numFmtId="168" fontId="3" fillId="4" borderId="24" xfId="0" applyNumberFormat="1" applyFont="1" applyFill="1" applyBorder="1" applyAlignment="1" applyProtection="1">
      <alignment horizontal="center"/>
      <protection hidden="1"/>
    </xf>
    <xf numFmtId="0" fontId="3" fillId="4" borderId="13" xfId="0" applyFont="1" applyFill="1" applyBorder="1" applyAlignment="1" applyProtection="1">
      <alignment horizontal="left"/>
      <protection hidden="1"/>
    </xf>
    <xf numFmtId="3" fontId="30" fillId="10" borderId="6" xfId="0" applyNumberFormat="1" applyFont="1" applyFill="1" applyBorder="1" applyProtection="1">
      <protection locked="0"/>
    </xf>
    <xf numFmtId="0" fontId="3" fillId="4" borderId="22" xfId="0" applyFont="1" applyFill="1" applyBorder="1" applyAlignment="1" applyProtection="1">
      <alignment horizontal="center"/>
      <protection hidden="1"/>
    </xf>
    <xf numFmtId="0" fontId="3" fillId="4" borderId="13" xfId="0" applyFont="1" applyFill="1" applyBorder="1" applyAlignment="1" applyProtection="1">
      <alignment horizontal="center"/>
      <protection hidden="1"/>
    </xf>
    <xf numFmtId="3" fontId="3" fillId="4" borderId="5" xfId="0" applyNumberFormat="1" applyFont="1" applyFill="1" applyBorder="1" applyProtection="1">
      <protection hidden="1"/>
    </xf>
    <xf numFmtId="164" fontId="3" fillId="4" borderId="1" xfId="0" applyNumberFormat="1" applyFont="1" applyFill="1" applyBorder="1" applyAlignment="1" applyProtection="1">
      <alignment horizontal="center"/>
      <protection hidden="1"/>
    </xf>
    <xf numFmtId="0" fontId="3" fillId="0" borderId="22" xfId="0" applyFont="1" applyBorder="1" applyAlignment="1" applyProtection="1">
      <protection hidden="1"/>
    </xf>
    <xf numFmtId="0" fontId="3" fillId="0" borderId="12" xfId="0" applyFont="1" applyBorder="1" applyAlignment="1" applyProtection="1">
      <protection hidden="1"/>
    </xf>
    <xf numFmtId="0" fontId="3" fillId="4" borderId="17" xfId="0" applyFont="1" applyFill="1" applyBorder="1" applyProtection="1">
      <protection hidden="1"/>
    </xf>
    <xf numFmtId="0" fontId="3" fillId="0" borderId="1" xfId="0" applyFont="1" applyBorder="1" applyProtection="1">
      <protection hidden="1"/>
    </xf>
    <xf numFmtId="0" fontId="3" fillId="0" borderId="1" xfId="0" applyFont="1" applyBorder="1" applyAlignment="1" applyProtection="1">
      <protection hidden="1"/>
    </xf>
    <xf numFmtId="0" fontId="0" fillId="0" borderId="0" xfId="0" applyAlignment="1" applyProtection="1">
      <alignment vertical="center"/>
      <protection hidden="1"/>
    </xf>
    <xf numFmtId="0" fontId="0" fillId="0" borderId="0" xfId="0" applyFill="1" applyBorder="1" applyProtection="1">
      <protection hidden="1"/>
    </xf>
    <xf numFmtId="0" fontId="0" fillId="0" borderId="1" xfId="0" applyBorder="1" applyAlignment="1" applyProtection="1">
      <protection hidden="1"/>
    </xf>
    <xf numFmtId="0" fontId="14" fillId="0" borderId="1" xfId="0" applyFont="1" applyBorder="1" applyAlignment="1" applyProtection="1">
      <protection hidden="1"/>
    </xf>
    <xf numFmtId="164" fontId="14" fillId="4" borderId="5" xfId="0" applyNumberFormat="1" applyFont="1" applyFill="1" applyBorder="1" applyProtection="1">
      <protection hidden="1"/>
    </xf>
    <xf numFmtId="165" fontId="14" fillId="4" borderId="5" xfId="0" applyNumberFormat="1" applyFont="1" applyFill="1" applyBorder="1" applyProtection="1">
      <protection hidden="1"/>
    </xf>
    <xf numFmtId="3" fontId="3" fillId="4" borderId="7" xfId="0" applyNumberFormat="1" applyFont="1" applyFill="1" applyBorder="1" applyProtection="1">
      <protection hidden="1"/>
    </xf>
    <xf numFmtId="9" fontId="30" fillId="10" borderId="15" xfId="0" applyNumberFormat="1" applyFont="1" applyFill="1" applyBorder="1" applyProtection="1">
      <protection locked="0"/>
    </xf>
    <xf numFmtId="0" fontId="15" fillId="18" borderId="31" xfId="0" applyFont="1" applyFill="1" applyBorder="1" applyAlignment="1" applyProtection="1">
      <alignment horizontal="center" vertical="center"/>
      <protection hidden="1"/>
    </xf>
    <xf numFmtId="0" fontId="24" fillId="0" borderId="0" xfId="2" applyFont="1" applyAlignment="1" applyProtection="1">
      <protection hidden="1"/>
    </xf>
    <xf numFmtId="0" fontId="24" fillId="0" borderId="0" xfId="2" applyFont="1" applyAlignment="1" applyProtection="1"/>
    <xf numFmtId="0" fontId="4" fillId="4" borderId="0" xfId="0" applyFont="1" applyFill="1" applyBorder="1" applyProtection="1">
      <protection hidden="1"/>
    </xf>
    <xf numFmtId="168" fontId="4" fillId="4" borderId="0" xfId="0" applyNumberFormat="1" applyFont="1" applyFill="1" applyBorder="1" applyProtection="1">
      <protection hidden="1"/>
    </xf>
    <xf numFmtId="171" fontId="1" fillId="4" borderId="0" xfId="0" applyNumberFormat="1" applyFont="1" applyFill="1" applyBorder="1" applyProtection="1">
      <protection hidden="1"/>
    </xf>
    <xf numFmtId="171" fontId="1" fillId="4" borderId="1" xfId="0" applyNumberFormat="1" applyFont="1" applyFill="1" applyBorder="1" applyProtection="1">
      <protection hidden="1"/>
    </xf>
    <xf numFmtId="0" fontId="1" fillId="4" borderId="2" xfId="0" applyFont="1" applyFill="1" applyBorder="1" applyProtection="1">
      <protection hidden="1"/>
    </xf>
    <xf numFmtId="171" fontId="31" fillId="10" borderId="0" xfId="0" applyNumberFormat="1" applyFont="1" applyFill="1" applyBorder="1" applyProtection="1">
      <protection locked="0"/>
    </xf>
    <xf numFmtId="0" fontId="1" fillId="4" borderId="36" xfId="0" applyFont="1" applyFill="1" applyBorder="1" applyProtection="1">
      <protection hidden="1"/>
    </xf>
    <xf numFmtId="171" fontId="6" fillId="4" borderId="37" xfId="0" applyNumberFormat="1" applyFont="1" applyFill="1" applyBorder="1" applyAlignment="1" applyProtection="1">
      <alignment vertical="center"/>
      <protection hidden="1"/>
    </xf>
    <xf numFmtId="171" fontId="6" fillId="4" borderId="37" xfId="0" applyNumberFormat="1" applyFont="1" applyFill="1" applyBorder="1" applyProtection="1">
      <protection hidden="1"/>
    </xf>
    <xf numFmtId="171" fontId="31" fillId="10" borderId="37" xfId="0" applyNumberFormat="1" applyFont="1" applyFill="1" applyBorder="1" applyProtection="1">
      <protection locked="0"/>
    </xf>
    <xf numFmtId="171" fontId="6" fillId="4" borderId="47" xfId="0" applyNumberFormat="1" applyFont="1" applyFill="1" applyBorder="1" applyAlignment="1" applyProtection="1">
      <alignment vertical="center"/>
      <protection hidden="1"/>
    </xf>
    <xf numFmtId="171" fontId="1" fillId="0" borderId="0" xfId="0" applyNumberFormat="1" applyFont="1" applyProtection="1">
      <protection hidden="1"/>
    </xf>
    <xf numFmtId="171" fontId="1" fillId="4" borderId="8" xfId="0" applyNumberFormat="1" applyFont="1" applyFill="1" applyBorder="1" applyAlignment="1" applyProtection="1">
      <alignment vertical="center"/>
      <protection hidden="1"/>
    </xf>
    <xf numFmtId="171" fontId="1" fillId="4" borderId="8" xfId="0" applyNumberFormat="1" applyFont="1" applyFill="1" applyBorder="1" applyProtection="1">
      <protection hidden="1"/>
    </xf>
    <xf numFmtId="171" fontId="1" fillId="4" borderId="46" xfId="0" applyNumberFormat="1" applyFont="1" applyFill="1" applyBorder="1" applyAlignment="1" applyProtection="1">
      <alignment vertical="center"/>
      <protection hidden="1"/>
    </xf>
    <xf numFmtId="9" fontId="5" fillId="4" borderId="5" xfId="0" applyNumberFormat="1" applyFont="1" applyFill="1" applyBorder="1" applyAlignment="1" applyProtection="1">
      <alignment vertical="center"/>
      <protection hidden="1"/>
    </xf>
    <xf numFmtId="168" fontId="5" fillId="4" borderId="5" xfId="0" applyNumberFormat="1" applyFont="1" applyFill="1" applyBorder="1" applyProtection="1">
      <protection hidden="1"/>
    </xf>
    <xf numFmtId="168" fontId="23" fillId="4" borderId="0" xfId="0" applyNumberFormat="1" applyFont="1" applyFill="1" applyBorder="1" applyAlignment="1" applyProtection="1">
      <alignment horizontal="center"/>
      <protection hidden="1"/>
    </xf>
    <xf numFmtId="0" fontId="4" fillId="4" borderId="8" xfId="0" applyFont="1" applyFill="1" applyBorder="1" applyProtection="1">
      <protection hidden="1"/>
    </xf>
    <xf numFmtId="168" fontId="5" fillId="4" borderId="44" xfId="0" applyNumberFormat="1" applyFont="1" applyFill="1" applyBorder="1" applyAlignment="1" applyProtection="1">
      <alignment vertical="center"/>
      <protection hidden="1"/>
    </xf>
    <xf numFmtId="168" fontId="4" fillId="4" borderId="0" xfId="0" applyNumberFormat="1" applyFont="1" applyFill="1" applyBorder="1" applyAlignment="1" applyProtection="1">
      <alignment horizontal="center"/>
      <protection hidden="1"/>
    </xf>
    <xf numFmtId="0" fontId="1" fillId="4" borderId="5" xfId="0" applyFont="1" applyFill="1" applyBorder="1" applyProtection="1">
      <protection hidden="1"/>
    </xf>
    <xf numFmtId="171" fontId="1" fillId="0" borderId="0" xfId="0" applyNumberFormat="1" applyFont="1" applyBorder="1" applyProtection="1">
      <protection hidden="1"/>
    </xf>
    <xf numFmtId="0" fontId="31" fillId="4" borderId="0" xfId="0" applyFont="1" applyFill="1" applyBorder="1" applyAlignment="1" applyProtection="1">
      <alignment horizontal="center" vertical="center"/>
      <protection hidden="1"/>
    </xf>
    <xf numFmtId="0" fontId="6" fillId="0" borderId="5" xfId="0" applyFont="1" applyBorder="1" applyAlignment="1" applyProtection="1">
      <alignment horizontal="center" vertical="center"/>
      <protection hidden="1"/>
    </xf>
    <xf numFmtId="171" fontId="6" fillId="0" borderId="5" xfId="0" applyNumberFormat="1" applyFont="1" applyBorder="1" applyAlignment="1" applyProtection="1">
      <alignment vertical="center"/>
      <protection hidden="1"/>
    </xf>
    <xf numFmtId="168" fontId="5" fillId="0" borderId="5" xfId="0" applyNumberFormat="1" applyFont="1" applyBorder="1" applyAlignment="1" applyProtection="1">
      <alignment horizontal="center" vertical="center"/>
      <protection hidden="1"/>
    </xf>
    <xf numFmtId="171" fontId="1" fillId="0" borderId="6" xfId="0" applyNumberFormat="1" applyFont="1" applyBorder="1" applyProtection="1">
      <protection hidden="1"/>
    </xf>
    <xf numFmtId="171" fontId="1" fillId="0" borderId="24" xfId="0" applyNumberFormat="1" applyFont="1" applyBorder="1" applyProtection="1">
      <protection hidden="1"/>
    </xf>
    <xf numFmtId="0" fontId="31" fillId="4" borderId="6" xfId="0" applyFont="1" applyFill="1" applyBorder="1" applyAlignment="1" applyProtection="1">
      <alignment horizontal="center" vertical="center"/>
      <protection hidden="1"/>
    </xf>
    <xf numFmtId="0" fontId="31" fillId="4" borderId="14" xfId="0" applyFont="1" applyFill="1" applyBorder="1" applyAlignment="1" applyProtection="1">
      <alignment horizontal="center" vertical="center"/>
      <protection hidden="1"/>
    </xf>
    <xf numFmtId="0" fontId="0" fillId="0" borderId="14" xfId="0" applyBorder="1" applyProtection="1">
      <protection hidden="1"/>
    </xf>
    <xf numFmtId="0" fontId="15" fillId="3" borderId="38" xfId="0" applyFont="1" applyFill="1" applyBorder="1" applyAlignment="1" applyProtection="1">
      <alignment horizontal="center" vertical="center"/>
      <protection hidden="1"/>
    </xf>
    <xf numFmtId="0" fontId="15" fillId="3" borderId="33" xfId="0" applyFont="1" applyFill="1" applyBorder="1" applyAlignment="1" applyProtection="1">
      <alignment horizontal="center" vertical="center"/>
      <protection hidden="1"/>
    </xf>
    <xf numFmtId="0" fontId="26" fillId="10" borderId="39" xfId="0" applyFont="1" applyFill="1" applyBorder="1" applyAlignment="1">
      <alignment horizontal="center" vertical="center"/>
    </xf>
    <xf numFmtId="0" fontId="26" fillId="10" borderId="40" xfId="0" applyFont="1" applyFill="1" applyBorder="1" applyAlignment="1">
      <alignment horizontal="center" vertical="center"/>
    </xf>
    <xf numFmtId="0" fontId="15" fillId="3" borderId="34" xfId="0" applyFont="1" applyFill="1" applyBorder="1" applyAlignment="1">
      <alignment horizontal="center" vertical="center"/>
    </xf>
    <xf numFmtId="0" fontId="15" fillId="3" borderId="32" xfId="0" applyFont="1" applyFill="1" applyBorder="1" applyAlignment="1">
      <alignment horizontal="center" vertical="center"/>
    </xf>
    <xf numFmtId="0" fontId="15" fillId="3" borderId="26" xfId="0" applyFont="1" applyFill="1" applyBorder="1" applyAlignment="1">
      <alignment horizontal="center" vertical="center"/>
    </xf>
    <xf numFmtId="0" fontId="15" fillId="3" borderId="35" xfId="0" applyFont="1" applyFill="1" applyBorder="1" applyAlignment="1">
      <alignment horizontal="center" vertical="center"/>
    </xf>
    <xf numFmtId="0" fontId="11" fillId="15" borderId="41" xfId="0" applyFont="1" applyFill="1" applyBorder="1" applyAlignment="1" applyProtection="1">
      <alignment horizontal="center" vertical="center"/>
      <protection hidden="1"/>
    </xf>
    <xf numFmtId="0" fontId="0" fillId="15" borderId="42" xfId="0" applyFill="1" applyBorder="1" applyProtection="1">
      <protection hidden="1"/>
    </xf>
    <xf numFmtId="0" fontId="0" fillId="15" borderId="43" xfId="0" applyFill="1" applyBorder="1" applyProtection="1">
      <protection hidden="1"/>
    </xf>
    <xf numFmtId="0" fontId="10" fillId="4" borderId="10" xfId="0" applyFont="1" applyFill="1" applyBorder="1" applyAlignment="1" applyProtection="1">
      <alignment horizontal="center"/>
      <protection hidden="1"/>
    </xf>
    <xf numFmtId="0" fontId="10" fillId="4" borderId="0" xfId="0" applyFont="1" applyFill="1" applyBorder="1" applyAlignment="1" applyProtection="1">
      <alignment horizontal="center"/>
      <protection hidden="1"/>
    </xf>
    <xf numFmtId="0" fontId="10" fillId="4" borderId="12" xfId="0" applyFont="1" applyFill="1" applyBorder="1" applyAlignment="1" applyProtection="1">
      <alignment horizontal="center"/>
      <protection hidden="1"/>
    </xf>
    <xf numFmtId="0" fontId="20" fillId="8" borderId="27" xfId="0" applyFont="1" applyFill="1" applyBorder="1" applyAlignment="1" applyProtection="1">
      <alignment horizontal="center" vertical="center"/>
      <protection hidden="1"/>
    </xf>
    <xf numFmtId="0" fontId="20" fillId="8" borderId="9" xfId="0" applyFont="1" applyFill="1" applyBorder="1" applyAlignment="1" applyProtection="1">
      <alignment horizontal="center" vertical="center"/>
      <protection hidden="1"/>
    </xf>
    <xf numFmtId="0" fontId="5" fillId="4" borderId="27" xfId="0" applyFont="1" applyFill="1" applyBorder="1" applyAlignment="1" applyProtection="1">
      <alignment horizontal="center" vertical="center"/>
      <protection hidden="1"/>
    </xf>
    <xf numFmtId="0" fontId="10" fillId="4" borderId="9" xfId="0" applyFont="1" applyFill="1" applyBorder="1" applyAlignment="1" applyProtection="1">
      <alignment horizontal="center" vertical="center"/>
      <protection hidden="1"/>
    </xf>
    <xf numFmtId="0" fontId="6" fillId="16" borderId="27" xfId="0" applyFont="1" applyFill="1" applyBorder="1" applyAlignment="1" applyProtection="1">
      <alignment horizontal="center" vertical="center"/>
      <protection hidden="1"/>
    </xf>
    <xf numFmtId="0" fontId="6" fillId="16" borderId="8" xfId="0" applyFont="1" applyFill="1" applyBorder="1" applyAlignment="1" applyProtection="1">
      <alignment horizontal="center" vertical="center"/>
      <protection hidden="1"/>
    </xf>
    <xf numFmtId="0" fontId="6" fillId="16" borderId="9" xfId="0" applyFont="1" applyFill="1" applyBorder="1" applyAlignment="1" applyProtection="1">
      <alignment horizontal="center" vertical="center"/>
      <protection hidden="1"/>
    </xf>
    <xf numFmtId="0" fontId="6" fillId="4" borderId="27" xfId="0" applyFont="1" applyFill="1" applyBorder="1" applyAlignment="1" applyProtection="1">
      <alignment horizontal="center"/>
      <protection hidden="1"/>
    </xf>
    <xf numFmtId="0" fontId="6" fillId="4" borderId="9" xfId="0" applyFont="1" applyFill="1" applyBorder="1" applyAlignment="1" applyProtection="1">
      <alignment horizontal="center"/>
      <protection hidden="1"/>
    </xf>
    <xf numFmtId="0" fontId="6" fillId="4" borderId="8" xfId="0" applyFont="1" applyFill="1" applyBorder="1" applyAlignment="1" applyProtection="1">
      <alignment horizontal="center"/>
      <protection hidden="1"/>
    </xf>
    <xf numFmtId="0" fontId="0" fillId="4" borderId="18" xfId="0" applyFill="1" applyBorder="1" applyAlignment="1" applyProtection="1">
      <alignment horizontal="center"/>
      <protection hidden="1"/>
    </xf>
    <xf numFmtId="0" fontId="0" fillId="4" borderId="19" xfId="0" applyFill="1" applyBorder="1" applyAlignment="1" applyProtection="1">
      <alignment horizontal="center"/>
      <protection hidden="1"/>
    </xf>
    <xf numFmtId="0" fontId="0" fillId="4" borderId="17" xfId="0" applyFill="1" applyBorder="1" applyAlignment="1" applyProtection="1">
      <alignment horizontal="center"/>
      <protection hidden="1"/>
    </xf>
    <xf numFmtId="0" fontId="11" fillId="14" borderId="41" xfId="0" applyFont="1" applyFill="1" applyBorder="1" applyAlignment="1" applyProtection="1">
      <alignment horizontal="center" vertical="center"/>
      <protection hidden="1"/>
    </xf>
    <xf numFmtId="0" fontId="11" fillId="14" borderId="42" xfId="0" applyFont="1" applyFill="1" applyBorder="1" applyAlignment="1" applyProtection="1">
      <alignment horizontal="center" vertical="center"/>
      <protection hidden="1"/>
    </xf>
    <xf numFmtId="0" fontId="11" fillId="14" borderId="43" xfId="0" applyFont="1" applyFill="1" applyBorder="1" applyAlignment="1" applyProtection="1">
      <alignment horizontal="center" vertical="center"/>
      <protection hidden="1"/>
    </xf>
    <xf numFmtId="0" fontId="11" fillId="5" borderId="41" xfId="0" applyFont="1" applyFill="1" applyBorder="1" applyAlignment="1" applyProtection="1">
      <alignment horizontal="center" vertical="center"/>
      <protection hidden="1"/>
    </xf>
    <xf numFmtId="0" fontId="11" fillId="5" borderId="42" xfId="0" applyFont="1" applyFill="1" applyBorder="1" applyAlignment="1" applyProtection="1">
      <alignment horizontal="center" vertical="center"/>
      <protection hidden="1"/>
    </xf>
    <xf numFmtId="0" fontId="11" fillId="5" borderId="43" xfId="0" applyFont="1" applyFill="1" applyBorder="1" applyAlignment="1" applyProtection="1">
      <alignment horizontal="center" vertical="center"/>
      <protection hidden="1"/>
    </xf>
    <xf numFmtId="0" fontId="34" fillId="19" borderId="27" xfId="0" applyFont="1" applyFill="1" applyBorder="1" applyAlignment="1" applyProtection="1">
      <alignment horizontal="center" vertical="center"/>
      <protection hidden="1"/>
    </xf>
    <xf numFmtId="0" fontId="34" fillId="19" borderId="8" xfId="0" applyFont="1" applyFill="1" applyBorder="1" applyAlignment="1" applyProtection="1">
      <alignment horizontal="center" vertical="center"/>
      <protection hidden="1"/>
    </xf>
    <xf numFmtId="0" fontId="34" fillId="19" borderId="9" xfId="0" applyFont="1" applyFill="1" applyBorder="1" applyAlignment="1" applyProtection="1">
      <alignment horizontal="center" vertical="center"/>
      <protection hidden="1"/>
    </xf>
    <xf numFmtId="0" fontId="6" fillId="4" borderId="26" xfId="0" applyFont="1" applyFill="1" applyBorder="1" applyAlignment="1" applyProtection="1">
      <alignment horizontal="left"/>
      <protection hidden="1"/>
    </xf>
    <xf numFmtId="0" fontId="6" fillId="4" borderId="0" xfId="0" applyFont="1" applyFill="1" applyBorder="1" applyAlignment="1" applyProtection="1">
      <alignment horizontal="left"/>
      <protection hidden="1"/>
    </xf>
    <xf numFmtId="0" fontId="6" fillId="4" borderId="15" xfId="0" applyFont="1" applyFill="1" applyBorder="1" applyAlignment="1" applyProtection="1">
      <alignment horizontal="left"/>
      <protection hidden="1"/>
    </xf>
    <xf numFmtId="0" fontId="14" fillId="4" borderId="22" xfId="0" applyFont="1" applyFill="1" applyBorder="1" applyAlignment="1" applyProtection="1">
      <alignment horizontal="left"/>
      <protection hidden="1"/>
    </xf>
    <xf numFmtId="0" fontId="14" fillId="4" borderId="12" xfId="0" applyFont="1" applyFill="1" applyBorder="1" applyAlignment="1" applyProtection="1">
      <alignment horizontal="left"/>
      <protection hidden="1"/>
    </xf>
    <xf numFmtId="0" fontId="14" fillId="4" borderId="13" xfId="0" applyFont="1" applyFill="1" applyBorder="1" applyAlignment="1" applyProtection="1">
      <alignment horizontal="left"/>
      <protection hidden="1"/>
    </xf>
    <xf numFmtId="0" fontId="14" fillId="4" borderId="26" xfId="0" applyFont="1" applyFill="1" applyBorder="1" applyAlignment="1" applyProtection="1">
      <alignment horizontal="center"/>
      <protection hidden="1"/>
    </xf>
    <xf numFmtId="0" fontId="14" fillId="4" borderId="12" xfId="0" applyFont="1" applyFill="1" applyBorder="1" applyAlignment="1" applyProtection="1">
      <alignment horizontal="center"/>
      <protection hidden="1"/>
    </xf>
    <xf numFmtId="0" fontId="14" fillId="4" borderId="13" xfId="0" applyFont="1" applyFill="1" applyBorder="1" applyAlignment="1" applyProtection="1">
      <alignment horizontal="center"/>
      <protection hidden="1"/>
    </xf>
    <xf numFmtId="0" fontId="14" fillId="4" borderId="14" xfId="0" applyFont="1" applyFill="1" applyBorder="1" applyAlignment="1" applyProtection="1">
      <alignment horizontal="left"/>
      <protection hidden="1"/>
    </xf>
    <xf numFmtId="0" fontId="14" fillId="4" borderId="0" xfId="0" applyFont="1" applyFill="1" applyBorder="1" applyAlignment="1" applyProtection="1">
      <alignment horizontal="left"/>
      <protection hidden="1"/>
    </xf>
    <xf numFmtId="0" fontId="14" fillId="4" borderId="34" xfId="0" applyFont="1" applyFill="1" applyBorder="1" applyAlignment="1" applyProtection="1">
      <alignment horizontal="center"/>
      <protection hidden="1"/>
    </xf>
    <xf numFmtId="0" fontId="14" fillId="4" borderId="2" xfId="0" applyFont="1" applyFill="1" applyBorder="1" applyAlignment="1" applyProtection="1">
      <alignment horizontal="center"/>
      <protection hidden="1"/>
    </xf>
    <xf numFmtId="0" fontId="14" fillId="4" borderId="21" xfId="0" applyFont="1" applyFill="1" applyBorder="1" applyAlignment="1" applyProtection="1">
      <alignment horizontal="left"/>
      <protection hidden="1"/>
    </xf>
    <xf numFmtId="0" fontId="14" fillId="4" borderId="10" xfId="0" applyFont="1" applyFill="1" applyBorder="1" applyAlignment="1" applyProtection="1">
      <alignment horizontal="left"/>
      <protection hidden="1"/>
    </xf>
    <xf numFmtId="172" fontId="6" fillId="4" borderId="7" xfId="0" applyNumberFormat="1" applyFont="1" applyFill="1" applyBorder="1" applyAlignment="1" applyProtection="1">
      <alignment horizontal="center" vertical="center"/>
      <protection hidden="1"/>
    </xf>
    <xf numFmtId="172" fontId="6" fillId="4" borderId="24" xfId="0" applyNumberFormat="1" applyFont="1" applyFill="1" applyBorder="1" applyAlignment="1" applyProtection="1">
      <alignment horizontal="center" vertical="center"/>
      <protection hidden="1"/>
    </xf>
    <xf numFmtId="0" fontId="6" fillId="4" borderId="36" xfId="0" applyFont="1" applyFill="1" applyBorder="1" applyAlignment="1" applyProtection="1">
      <alignment horizontal="left"/>
      <protection hidden="1"/>
    </xf>
    <xf numFmtId="0" fontId="6" fillId="4" borderId="8" xfId="0" applyFont="1" applyFill="1" applyBorder="1" applyAlignment="1" applyProtection="1">
      <alignment horizontal="left"/>
      <protection hidden="1"/>
    </xf>
    <xf numFmtId="0" fontId="6" fillId="4" borderId="9" xfId="0" applyFont="1" applyFill="1" applyBorder="1" applyAlignment="1" applyProtection="1">
      <alignment horizontal="left"/>
      <protection hidden="1"/>
    </xf>
    <xf numFmtId="0" fontId="6" fillId="4" borderId="12" xfId="0" applyFont="1" applyFill="1" applyBorder="1" applyAlignment="1" applyProtection="1">
      <alignment horizontal="left"/>
      <protection hidden="1"/>
    </xf>
    <xf numFmtId="0" fontId="6" fillId="4" borderId="13" xfId="0" applyFont="1" applyFill="1" applyBorder="1" applyAlignment="1" applyProtection="1">
      <alignment horizontal="left"/>
      <protection hidden="1"/>
    </xf>
    <xf numFmtId="0" fontId="14" fillId="4" borderId="0" xfId="0" applyFont="1" applyFill="1" applyBorder="1" applyAlignment="1" applyProtection="1">
      <alignment horizontal="center"/>
      <protection hidden="1"/>
    </xf>
    <xf numFmtId="0" fontId="14" fillId="4" borderId="15" xfId="0" applyFont="1" applyFill="1" applyBorder="1" applyAlignment="1" applyProtection="1">
      <alignment horizontal="center"/>
      <protection hidden="1"/>
    </xf>
    <xf numFmtId="0" fontId="2" fillId="17" borderId="21" xfId="0" applyFont="1" applyFill="1" applyBorder="1" applyAlignment="1" applyProtection="1">
      <alignment horizontal="center" vertical="center"/>
      <protection hidden="1"/>
    </xf>
    <xf numFmtId="0" fontId="2" fillId="17" borderId="10" xfId="0" applyFont="1" applyFill="1" applyBorder="1" applyAlignment="1" applyProtection="1">
      <alignment horizontal="center" vertical="center"/>
      <protection hidden="1"/>
    </xf>
    <xf numFmtId="0" fontId="2" fillId="17" borderId="11" xfId="0" applyFont="1" applyFill="1" applyBorder="1" applyAlignment="1" applyProtection="1">
      <alignment horizontal="center" vertical="center"/>
      <protection hidden="1"/>
    </xf>
    <xf numFmtId="0" fontId="2" fillId="17" borderId="22" xfId="0" applyFont="1" applyFill="1" applyBorder="1" applyAlignment="1" applyProtection="1">
      <alignment horizontal="center" vertical="center"/>
      <protection hidden="1"/>
    </xf>
    <xf numFmtId="0" fontId="2" fillId="17" borderId="12" xfId="0" applyFont="1" applyFill="1" applyBorder="1" applyAlignment="1" applyProtection="1">
      <alignment horizontal="center" vertical="center"/>
      <protection hidden="1"/>
    </xf>
    <xf numFmtId="0" fontId="2" fillId="17" borderId="13" xfId="0" applyFont="1" applyFill="1" applyBorder="1" applyAlignment="1" applyProtection="1">
      <alignment horizontal="center" vertical="center"/>
      <protection hidden="1"/>
    </xf>
    <xf numFmtId="172" fontId="6" fillId="4" borderId="48" xfId="0" applyNumberFormat="1" applyFont="1" applyFill="1" applyBorder="1" applyAlignment="1" applyProtection="1">
      <alignment horizontal="center" vertical="center"/>
      <protection hidden="1"/>
    </xf>
    <xf numFmtId="0" fontId="6" fillId="4" borderId="49" xfId="0" applyFont="1" applyFill="1" applyBorder="1" applyAlignment="1" applyProtection="1">
      <alignment horizontal="center" vertical="center"/>
      <protection hidden="1"/>
    </xf>
    <xf numFmtId="0" fontId="32" fillId="17" borderId="41" xfId="0" applyFont="1" applyFill="1" applyBorder="1" applyAlignment="1" applyProtection="1">
      <alignment horizontal="center" vertical="center"/>
      <protection hidden="1"/>
    </xf>
    <xf numFmtId="0" fontId="32" fillId="17" borderId="42" xfId="0" applyFont="1" applyFill="1" applyBorder="1" applyAlignment="1" applyProtection="1">
      <alignment horizontal="center" vertical="center"/>
      <protection hidden="1"/>
    </xf>
    <xf numFmtId="0" fontId="32" fillId="17" borderId="43" xfId="0" applyFont="1" applyFill="1" applyBorder="1" applyAlignment="1" applyProtection="1">
      <alignment horizontal="center" vertical="center"/>
      <protection hidden="1"/>
    </xf>
    <xf numFmtId="0" fontId="6" fillId="4" borderId="33" xfId="0" applyFont="1" applyFill="1" applyBorder="1" applyAlignment="1" applyProtection="1">
      <alignment horizontal="center" vertical="center"/>
      <protection hidden="1"/>
    </xf>
    <xf numFmtId="0" fontId="6" fillId="4" borderId="24" xfId="0" applyFont="1" applyFill="1" applyBorder="1" applyAlignment="1" applyProtection="1">
      <alignment horizontal="center" vertical="center"/>
      <protection hidden="1"/>
    </xf>
    <xf numFmtId="0" fontId="1" fillId="4" borderId="22" xfId="0" applyFont="1" applyFill="1" applyBorder="1" applyAlignment="1" applyProtection="1">
      <alignment horizontal="left"/>
      <protection hidden="1"/>
    </xf>
    <xf numFmtId="0" fontId="3" fillId="4" borderId="22" xfId="0" applyFont="1" applyFill="1" applyBorder="1" applyAlignment="1" applyProtection="1">
      <alignment horizontal="left"/>
      <protection hidden="1"/>
    </xf>
    <xf numFmtId="0" fontId="3" fillId="4" borderId="12" xfId="0" applyFont="1" applyFill="1" applyBorder="1" applyAlignment="1" applyProtection="1">
      <alignment horizontal="left"/>
      <protection hidden="1"/>
    </xf>
    <xf numFmtId="0" fontId="14" fillId="4" borderId="11" xfId="0" applyFont="1" applyFill="1" applyBorder="1" applyAlignment="1" applyProtection="1">
      <alignment horizontal="center"/>
      <protection hidden="1"/>
    </xf>
    <xf numFmtId="0" fontId="33" fillId="0" borderId="16" xfId="0" applyFont="1" applyBorder="1" applyAlignment="1" applyProtection="1">
      <alignment horizontal="center" vertical="center"/>
      <protection hidden="1"/>
    </xf>
    <xf numFmtId="0" fontId="33" fillId="0" borderId="3" xfId="0" applyFont="1" applyBorder="1" applyAlignment="1" applyProtection="1">
      <alignment horizontal="center" vertical="center"/>
      <protection hidden="1"/>
    </xf>
    <xf numFmtId="0" fontId="33" fillId="0" borderId="4" xfId="0" applyFont="1" applyBorder="1" applyAlignment="1" applyProtection="1">
      <alignment horizontal="center" vertical="center"/>
      <protection hidden="1"/>
    </xf>
    <xf numFmtId="0" fontId="33" fillId="0" borderId="18" xfId="0" applyFont="1" applyBorder="1" applyAlignment="1" applyProtection="1">
      <alignment horizontal="center" vertical="center"/>
      <protection hidden="1"/>
    </xf>
    <xf numFmtId="0" fontId="33" fillId="0" borderId="19" xfId="0" applyFont="1" applyBorder="1" applyAlignment="1" applyProtection="1">
      <alignment horizontal="center" vertical="center"/>
      <protection hidden="1"/>
    </xf>
    <xf numFmtId="0" fontId="33" fillId="0" borderId="17" xfId="0" applyFont="1" applyBorder="1" applyAlignment="1" applyProtection="1">
      <alignment horizontal="center" vertical="center"/>
      <protection hidden="1"/>
    </xf>
    <xf numFmtId="0" fontId="6" fillId="4" borderId="34" xfId="0" applyFont="1" applyFill="1" applyBorder="1" applyAlignment="1" applyProtection="1">
      <alignment horizontal="left" vertical="center"/>
      <protection hidden="1"/>
    </xf>
    <xf numFmtId="0" fontId="6" fillId="4" borderId="10" xfId="0" applyFont="1" applyFill="1" applyBorder="1" applyAlignment="1" applyProtection="1">
      <alignment horizontal="left" vertical="center"/>
      <protection hidden="1"/>
    </xf>
    <xf numFmtId="0" fontId="6" fillId="4" borderId="11" xfId="0" applyFont="1" applyFill="1" applyBorder="1" applyAlignment="1" applyProtection="1">
      <alignment horizontal="left" vertical="center"/>
      <protection hidden="1"/>
    </xf>
    <xf numFmtId="0" fontId="6" fillId="4" borderId="26" xfId="0" applyFont="1" applyFill="1" applyBorder="1" applyAlignment="1" applyProtection="1">
      <alignment horizontal="left" vertical="center"/>
      <protection hidden="1"/>
    </xf>
    <xf numFmtId="0" fontId="6" fillId="4" borderId="12" xfId="0" applyFont="1" applyFill="1" applyBorder="1" applyAlignment="1" applyProtection="1">
      <alignment horizontal="left" vertical="center"/>
      <protection hidden="1"/>
    </xf>
    <xf numFmtId="0" fontId="6" fillId="4" borderId="13" xfId="0" applyFont="1" applyFill="1" applyBorder="1" applyAlignment="1" applyProtection="1">
      <alignment horizontal="left" vertical="center"/>
      <protection hidden="1"/>
    </xf>
    <xf numFmtId="169" fontId="3" fillId="4" borderId="27" xfId="0" applyNumberFormat="1" applyFont="1" applyFill="1" applyBorder="1" applyAlignment="1" applyProtection="1">
      <alignment horizontal="center" vertical="center"/>
      <protection hidden="1"/>
    </xf>
    <xf numFmtId="169" fontId="3" fillId="4" borderId="8" xfId="0" applyNumberFormat="1" applyFont="1" applyFill="1" applyBorder="1" applyAlignment="1" applyProtection="1">
      <alignment horizontal="center" vertical="center"/>
      <protection hidden="1"/>
    </xf>
    <xf numFmtId="169" fontId="3" fillId="4" borderId="9" xfId="0" applyNumberFormat="1" applyFont="1" applyFill="1" applyBorder="1" applyAlignment="1" applyProtection="1">
      <alignment horizontal="center" vertical="center"/>
      <protection hidden="1"/>
    </xf>
    <xf numFmtId="168" fontId="3" fillId="4" borderId="27" xfId="0" applyNumberFormat="1" applyFont="1" applyFill="1" applyBorder="1" applyAlignment="1" applyProtection="1">
      <alignment horizontal="center" vertical="center"/>
      <protection hidden="1"/>
    </xf>
    <xf numFmtId="168" fontId="3" fillId="4" borderId="8" xfId="0" applyNumberFormat="1" applyFont="1" applyFill="1" applyBorder="1" applyAlignment="1" applyProtection="1">
      <alignment horizontal="center" vertical="center"/>
      <protection hidden="1"/>
    </xf>
    <xf numFmtId="168" fontId="3" fillId="4" borderId="9" xfId="0" applyNumberFormat="1" applyFont="1" applyFill="1" applyBorder="1" applyAlignment="1" applyProtection="1">
      <alignment horizontal="center" vertical="center"/>
      <protection hidden="1"/>
    </xf>
    <xf numFmtId="0" fontId="21" fillId="11" borderId="27" xfId="0" applyFont="1" applyFill="1" applyBorder="1" applyAlignment="1" applyProtection="1">
      <alignment horizontal="center"/>
      <protection hidden="1"/>
    </xf>
    <xf numFmtId="0" fontId="21" fillId="11" borderId="9" xfId="0" applyFont="1" applyFill="1" applyBorder="1" applyAlignment="1" applyProtection="1">
      <alignment horizontal="center"/>
      <protection hidden="1"/>
    </xf>
  </cellXfs>
  <cellStyles count="5">
    <cellStyle name="Euro" xfId="1"/>
    <cellStyle name="Hipervínculo" xfId="2" builtinId="8"/>
    <cellStyle name="Normal" xfId="0" builtinId="0"/>
    <cellStyle name="Normal 2" xfId="3"/>
    <cellStyle name="Normal 2 4" xfId="4"/>
  </cellStyles>
  <dxfs count="0"/>
  <tableStyles count="0" defaultTableStyle="TableStyleMedium9" defaultPivotStyle="PivotStyleLight16"/>
  <colors>
    <mruColors>
      <color rgb="FFCC00CC"/>
      <color rgb="FF66FF33"/>
      <color rgb="FFFF9900"/>
      <color rgb="FFF0BEC2"/>
      <color rgb="FFFF8181"/>
      <color rgb="FF42ECF0"/>
      <color rgb="FF00FF99"/>
      <color rgb="FF15EB6C"/>
      <color rgb="FFFDFA6F"/>
      <color rgb="FF00763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7.xml"/><Relationship Id="rId13" Type="http://schemas.openxmlformats.org/officeDocument/2006/relationships/chartsheet" Target="chartsheets/sheet4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chartsheet" Target="chartsheets/sheet1.xml"/><Relationship Id="rId12" Type="http://schemas.openxmlformats.org/officeDocument/2006/relationships/worksheet" Target="worksheets/sheet9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hartsheet" Target="chartsheets/sheet3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8.xml"/><Relationship Id="rId4" Type="http://schemas.openxmlformats.org/officeDocument/2006/relationships/worksheet" Target="worksheets/sheet4.xml"/><Relationship Id="rId9" Type="http://schemas.openxmlformats.org/officeDocument/2006/relationships/chartsheet" Target="chartsheets/sheet2.xml"/><Relationship Id="rId14" Type="http://schemas.openxmlformats.org/officeDocument/2006/relationships/worksheet" Target="worksheets/sheet10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Arial Rounded MT Bold" panose="020F0704030504030204" pitchFamily="34" charset="0"/>
                <a:ea typeface="+mn-ea"/>
                <a:cs typeface="+mn-cs"/>
              </a:defRPr>
            </a:pPr>
            <a:endParaRPr lang="en-US">
              <a:latin typeface="Arial Rounded MT Bold" panose="020F0704030504030204" pitchFamily="34" charset="0"/>
            </a:endParaRPr>
          </a:p>
          <a:p>
            <a:pPr>
              <a:defRPr>
                <a:latin typeface="Arial Rounded MT Bold" panose="020F0704030504030204" pitchFamily="34" charset="0"/>
              </a:defRPr>
            </a:pPr>
            <a:r>
              <a:rPr lang="en-US">
                <a:latin typeface="Arial Rounded MT Bold" panose="020F0704030504030204" pitchFamily="34" charset="0"/>
              </a:rPr>
              <a:t>Flujo de Fondos - 7 dias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Arial Rounded MT Bold" panose="020F0704030504030204" pitchFamily="34" charset="0"/>
              <a:ea typeface="+mn-ea"/>
              <a:cs typeface="+mn-cs"/>
            </a:defRPr>
          </a:pPr>
          <a:endParaRPr lang="es-A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>
              <a:solidFill>
                <a:srgbClr val="FF0000"/>
              </a:solidFill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val>
            <c:numRef>
              <c:f>'O y A 7 '!$M$2:$M$366</c:f>
              <c:numCache>
                <c:formatCode>#,##0_ ;[Red]\-#,##0\ </c:formatCode>
                <c:ptCount val="36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E2-42DE-9909-34E11A331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30"/>
        <c:axId val="1438401679"/>
        <c:axId val="1438402095"/>
      </c:barChart>
      <c:catAx>
        <c:axId val="1438401679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1438402095"/>
        <c:crosses val="autoZero"/>
        <c:auto val="1"/>
        <c:lblAlgn val="ctr"/>
        <c:lblOffset val="100"/>
        <c:noMultiLvlLbl val="0"/>
      </c:catAx>
      <c:valAx>
        <c:axId val="143840209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#,##0_ ;[Red]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143840167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AR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Arial Rounded MT Bold" panose="020F0704030504030204" pitchFamily="34" charset="0"/>
                <a:ea typeface="+mn-ea"/>
                <a:cs typeface="+mn-cs"/>
              </a:defRPr>
            </a:pPr>
            <a:endParaRPr lang="en-US">
              <a:latin typeface="Arial Rounded MT Bold" panose="020F0704030504030204" pitchFamily="34" charset="0"/>
            </a:endParaRPr>
          </a:p>
          <a:p>
            <a:pPr>
              <a:defRPr>
                <a:latin typeface="Arial Rounded MT Bold" panose="020F0704030504030204" pitchFamily="34" charset="0"/>
              </a:defRPr>
            </a:pPr>
            <a:r>
              <a:rPr lang="en-US">
                <a:latin typeface="Arial Rounded MT Bold" panose="020F0704030504030204" pitchFamily="34" charset="0"/>
              </a:rPr>
              <a:t>Flujo de Fondos - 14 dias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Arial Rounded MT Bold" panose="020F0704030504030204" pitchFamily="34" charset="0"/>
              <a:ea typeface="+mn-ea"/>
              <a:cs typeface="+mn-cs"/>
            </a:defRPr>
          </a:pPr>
          <a:endParaRPr lang="es-A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bg1"/>
            </a:solidFill>
            <a:ln>
              <a:solidFill>
                <a:schemeClr val="bg1"/>
              </a:solidFill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val>
            <c:numRef>
              <c:f>'O y A 14'!$M$2:$M$366</c:f>
              <c:numCache>
                <c:formatCode>#,##0_ ;[Red]\-#,##0\ </c:formatCode>
                <c:ptCount val="36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48-41C8-8799-4DBC4950DE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4"/>
        <c:axId val="1481950879"/>
        <c:axId val="1481954207"/>
      </c:barChart>
      <c:catAx>
        <c:axId val="1481950879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rgbClr val="FFFF00"/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1481954207"/>
        <c:crosses val="autoZero"/>
        <c:auto val="1"/>
        <c:lblAlgn val="ctr"/>
        <c:lblOffset val="100"/>
        <c:noMultiLvlLbl val="0"/>
      </c:catAx>
      <c:valAx>
        <c:axId val="14819542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#,##0_ ;[Red]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148195087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AR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endParaRPr lang="en-US">
              <a:latin typeface="Arial Rounded MT Bold" panose="020F0704030504030204" pitchFamily="34" charset="0"/>
            </a:endParaRPr>
          </a:p>
          <a:p>
            <a:pPr>
              <a:defRPr/>
            </a:pPr>
            <a:r>
              <a:rPr lang="en-US">
                <a:latin typeface="Arial Rounded MT Bold" panose="020F0704030504030204" pitchFamily="34" charset="0"/>
              </a:rPr>
              <a:t>Flujo de Fondos - 21 dias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A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70C0"/>
            </a:solidFill>
            <a:ln>
              <a:solidFill>
                <a:srgbClr val="0070C0"/>
              </a:solidFill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val>
            <c:numRef>
              <c:f>'O y A 21'!$M$2:$M$366</c:f>
              <c:numCache>
                <c:formatCode>#,##0_ ;[Red]\-#,##0\ </c:formatCode>
                <c:ptCount val="36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01-49EF-AC41-A10D1EF20A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481947967"/>
        <c:axId val="1481948799"/>
      </c:barChart>
      <c:catAx>
        <c:axId val="1481947967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1481948799"/>
        <c:crosses val="autoZero"/>
        <c:auto val="1"/>
        <c:lblAlgn val="ctr"/>
        <c:lblOffset val="100"/>
        <c:noMultiLvlLbl val="0"/>
      </c:catAx>
      <c:valAx>
        <c:axId val="148194879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#,##0_ ;[Red]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148194796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AR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Arial Rounded MT Bold" panose="020F0704030504030204" pitchFamily="34" charset="0"/>
                <a:ea typeface="+mn-ea"/>
                <a:cs typeface="+mn-cs"/>
              </a:defRPr>
            </a:pPr>
            <a:endParaRPr lang="en-US">
              <a:latin typeface="Arial Rounded MT Bold" panose="020F0704030504030204" pitchFamily="34" charset="0"/>
            </a:endParaRPr>
          </a:p>
          <a:p>
            <a:pPr>
              <a:defRPr>
                <a:latin typeface="Arial Rounded MT Bold" panose="020F0704030504030204" pitchFamily="34" charset="0"/>
              </a:defRPr>
            </a:pPr>
            <a:r>
              <a:rPr lang="en-US">
                <a:latin typeface="Arial Rounded MT Bold" panose="020F0704030504030204" pitchFamily="34" charset="0"/>
              </a:rPr>
              <a:t>Flujo de Fondos - 28 dias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Arial Rounded MT Bold" panose="020F0704030504030204" pitchFamily="34" charset="0"/>
              <a:ea typeface="+mn-ea"/>
              <a:cs typeface="+mn-cs"/>
            </a:defRPr>
          </a:pPr>
          <a:endParaRPr lang="es-A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FF99"/>
            </a:solidFill>
            <a:ln>
              <a:solidFill>
                <a:srgbClr val="00FF99"/>
              </a:solidFill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val>
            <c:numRef>
              <c:f>'O y A 28'!$M$2:$M$366</c:f>
              <c:numCache>
                <c:formatCode>#,##0_ ;[Red]\-#,##0\ </c:formatCode>
                <c:ptCount val="36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8D-46AE-A7F3-4A71ED8827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4"/>
        <c:axId val="1491341215"/>
        <c:axId val="1491329151"/>
      </c:barChart>
      <c:catAx>
        <c:axId val="1491341215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1491329151"/>
        <c:crosses val="autoZero"/>
        <c:auto val="1"/>
        <c:lblAlgn val="ctr"/>
        <c:lblOffset val="100"/>
        <c:noMultiLvlLbl val="0"/>
      </c:catAx>
      <c:valAx>
        <c:axId val="14913291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#,##0_ ;[Red]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149134121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AR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80" workbookViewId="0"/>
  </sheetViews>
  <sheetProtection algorithmName="SHA-512" hashValue="2xk4AycMSKKhGbVXfvIMQ2S4tfnaC1ADUTBELhhtaD3k6hDaHaOtHdRVko0XikjfuPKKK+F7wFdDegTJi3zi5g==" saltValue="I1id0+DG5VuFNJYYMiw2cA==" spinCount="100000" content="1" objects="1"/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80" workbookViewId="0"/>
  </sheetViews>
  <sheetProtection algorithmName="SHA-512" hashValue="HvQReri5N2eVX72JenyxMTD67t9egBScI+30ZjIOG3IexGtXMFFWrNRxC/rYdCmQ0LkncQnkyjvZ7bWpK0Zbbg==" saltValue="URTaq6TJLeuPHXM/13F4SA==" spinCount="100000" content="1" objects="1"/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zoomScale="80" workbookViewId="0"/>
  </sheetViews>
  <sheetProtection algorithmName="SHA-512" hashValue="BZ4sJlC5L6lB33SN7o5T2cSagivvNviYR8WlMJnoX+agd+g9j4dlUqPu09fpOXUhCIXqq6tU1ovZaeQqU1AR8w==" saltValue="x/H0VSYTk6YMcfcXJU455g==" spinCount="100000" content="1" objects="1"/>
  <pageMargins left="0.7" right="0.7" top="0.75" bottom="0.75" header="0.3" footer="0.3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zoomScale="80" workbookViewId="0"/>
  </sheetViews>
  <sheetProtection algorithmName="SHA-512" hashValue="ZDfRGozbuyZ1OZMw33KKPO4OAogbk4YBOYQ9KxhfUU7Ada87LDLA9Hs9yLHpTtyLYNszHsbzZ2SOANvc7H+GHQ==" saltValue="CxZ0Rz6rp7Xx57j5BAd0PA==" spinCount="100000" content="1" objects="1"/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266700</xdr:colOff>
      <xdr:row>5</xdr:row>
      <xdr:rowOff>0</xdr:rowOff>
    </xdr:from>
    <xdr:to>
      <xdr:col>4</xdr:col>
      <xdr:colOff>236220</xdr:colOff>
      <xdr:row>10</xdr:row>
      <xdr:rowOff>129540</xdr:rowOff>
    </xdr:to>
    <xdr:pic>
      <xdr:nvPicPr>
        <xdr:cNvPr id="1940" name="Picture 23" descr="ANd9GcRXWahVcpbgmdk2nN5sbxq1GMUpG3NU569SCuJM3RiEq0mpsCpq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87340" y="1264920"/>
          <a:ext cx="883920" cy="1844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688340</xdr:colOff>
      <xdr:row>5</xdr:row>
      <xdr:rowOff>0</xdr:rowOff>
    </xdr:from>
    <xdr:to>
      <xdr:col>2</xdr:col>
      <xdr:colOff>976340</xdr:colOff>
      <xdr:row>5</xdr:row>
      <xdr:rowOff>180000</xdr:rowOff>
    </xdr:to>
    <xdr:sp macro="" textlink="">
      <xdr:nvSpPr>
        <xdr:cNvPr id="1941" name="AutoShape 1"/>
        <xdr:cNvSpPr>
          <a:spLocks noChangeArrowheads="1"/>
        </xdr:cNvSpPr>
      </xdr:nvSpPr>
      <xdr:spPr bwMode="auto">
        <a:xfrm>
          <a:off x="4009390" y="1263650"/>
          <a:ext cx="288000" cy="180000"/>
        </a:xfrm>
        <a:prstGeom prst="downArrow">
          <a:avLst>
            <a:gd name="adj1" fmla="val 50000"/>
            <a:gd name="adj2" fmla="val 29762"/>
          </a:avLst>
        </a:prstGeom>
        <a:solidFill>
          <a:srgbClr val="FF0000">
            <a:alpha val="98822"/>
          </a:srgbClr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3</xdr:col>
      <xdr:colOff>285750</xdr:colOff>
      <xdr:row>0</xdr:row>
      <xdr:rowOff>107950</xdr:rowOff>
    </xdr:from>
    <xdr:to>
      <xdr:col>4</xdr:col>
      <xdr:colOff>810895</xdr:colOff>
      <xdr:row>2</xdr:row>
      <xdr:rowOff>81915</xdr:rowOff>
    </xdr:to>
    <xdr:pic>
      <xdr:nvPicPr>
        <xdr:cNvPr id="4" name="Imagen 3" descr="C:\Users\cs00137\Dropbox\Public\Fefara\Logo Fefara 2023.pn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7650" y="107950"/>
          <a:ext cx="1439545" cy="66611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02750" cy="6080125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302750" cy="6080125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302750" cy="6080125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302750" cy="6080125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arlossandoval010@gmail.com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showGridLines="0" tabSelected="1" zoomScaleNormal="100" workbookViewId="0">
      <selection activeCell="F7" sqref="F7"/>
    </sheetView>
  </sheetViews>
  <sheetFormatPr baseColWidth="10" defaultRowHeight="17.5"/>
  <cols>
    <col min="1" max="1" width="15.61328125" customWidth="1"/>
    <col min="2" max="2" width="24.61328125" style="7" customWidth="1"/>
    <col min="3" max="3" width="20.84375" customWidth="1"/>
  </cols>
  <sheetData>
    <row r="1" spans="1:5" ht="9.65" customHeight="1" thickBot="1"/>
    <row r="2" spans="1:5" ht="45" customHeight="1">
      <c r="B2" s="312" t="s">
        <v>126</v>
      </c>
      <c r="C2" s="313"/>
    </row>
    <row r="3" spans="1:5" ht="15" customHeight="1">
      <c r="B3" s="314" t="s">
        <v>52</v>
      </c>
      <c r="C3" s="315"/>
    </row>
    <row r="4" spans="1:5" ht="15" customHeight="1">
      <c r="B4" s="316"/>
      <c r="C4" s="317"/>
    </row>
    <row r="5" spans="1:5" ht="15" customHeight="1">
      <c r="B5" s="310" t="s">
        <v>60</v>
      </c>
      <c r="C5" s="231" t="s">
        <v>57</v>
      </c>
    </row>
    <row r="6" spans="1:5" ht="15" customHeight="1">
      <c r="A6" s="10"/>
      <c r="B6" s="311"/>
      <c r="C6" s="232"/>
    </row>
    <row r="7" spans="1:5" ht="30" customHeight="1">
      <c r="A7" s="11"/>
      <c r="B7" s="116" t="s">
        <v>12</v>
      </c>
      <c r="C7" s="62" t="s">
        <v>54</v>
      </c>
    </row>
    <row r="8" spans="1:5" ht="30" customHeight="1">
      <c r="B8" s="115" t="s">
        <v>51</v>
      </c>
      <c r="C8" s="62" t="s">
        <v>55</v>
      </c>
      <c r="E8" s="8"/>
    </row>
    <row r="9" spans="1:5" ht="30" customHeight="1">
      <c r="B9" s="61" t="s">
        <v>53</v>
      </c>
      <c r="C9" s="63" t="s">
        <v>56</v>
      </c>
    </row>
    <row r="10" spans="1:5" ht="30" customHeight="1">
      <c r="B10" s="230" t="s">
        <v>134</v>
      </c>
      <c r="C10" s="63" t="s">
        <v>138</v>
      </c>
    </row>
    <row r="11" spans="1:5" ht="30" customHeight="1" thickBot="1">
      <c r="B11" s="275" t="s">
        <v>136</v>
      </c>
      <c r="C11" s="64"/>
    </row>
    <row r="12" spans="1:5">
      <c r="C12" s="100" t="s">
        <v>58</v>
      </c>
    </row>
    <row r="13" spans="1:5" ht="10.5" customHeight="1">
      <c r="B13" s="9"/>
      <c r="C13" s="103" t="s">
        <v>93</v>
      </c>
      <c r="D13" s="102"/>
    </row>
  </sheetData>
  <sheetProtection algorithmName="SHA-512" hashValue="aSXMRK8uM3/3GBHrqjCW+tNq/6Lt9NbTZ72dVwTCLevIpnpejAJecQiblNHth3ryePsbiuMbeMKm/93K3WhjQQ==" saltValue="t6vsJ4l/5HjXH3vjjVZCTw==" spinCount="100000" sheet="1" objects="1" scenarios="1"/>
  <mergeCells count="3">
    <mergeCell ref="B5:B6"/>
    <mergeCell ref="B2:C2"/>
    <mergeCell ref="B3:C4"/>
  </mergeCells>
  <phoneticPr fontId="8" type="noConversion"/>
  <hyperlinks>
    <hyperlink ref="C7" location="Ventas!A1" display="Ventas'!A2"/>
    <hyperlink ref="C8" location="Compras!A1" display="Compras'!A1"/>
    <hyperlink ref="C9" location="Resultados!A1" display="E Resultados'!A1"/>
    <hyperlink ref="C10" location="Ratios!A1" display="Ratios!A1"/>
    <hyperlink ref="C13" r:id="rId1"/>
  </hyperlinks>
  <printOptions horizontalCentered="1" verticalCentered="1"/>
  <pageMargins left="0.24" right="0.37" top="0.16" bottom="0.55000000000000004" header="1" footer="0"/>
  <pageSetup paperSize="9" orientation="landscape" horizontalDpi="4294967294" r:id="rId2"/>
  <headerFooter alignWithMargins="0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68"/>
  <sheetViews>
    <sheetView zoomScaleNormal="100" workbookViewId="0">
      <pane xSplit="5" ySplit="11" topLeftCell="F363" activePane="bottomRight" state="frozen"/>
      <selection pane="topRight" activeCell="F1" sqref="F1"/>
      <selection pane="bottomLeft" activeCell="A12" sqref="A12"/>
      <selection pane="bottomRight" activeCell="O9" sqref="O9"/>
    </sheetView>
  </sheetViews>
  <sheetFormatPr baseColWidth="10" defaultRowHeight="15.5"/>
  <cols>
    <col min="1" max="1" width="29.15234375" style="2" customWidth="1"/>
    <col min="2" max="2" width="8.61328125" style="2" customWidth="1"/>
    <col min="3" max="4" width="8.61328125" style="28" customWidth="1"/>
    <col min="5" max="5" width="3.4609375" style="43" customWidth="1"/>
    <col min="6" max="6" width="7.53515625" style="44" customWidth="1"/>
    <col min="7" max="7" width="7.921875" style="44" customWidth="1"/>
    <col min="8" max="8" width="6.61328125" style="45" customWidth="1"/>
    <col min="9" max="9" width="9.765625" style="45" customWidth="1"/>
    <col min="10" max="10" width="9.4609375" style="44" customWidth="1"/>
    <col min="11" max="11" width="6.61328125" style="44" customWidth="1"/>
    <col min="12" max="12" width="9.23046875" style="44" customWidth="1"/>
    <col min="13" max="13" width="8.61328125" style="44" customWidth="1"/>
    <col min="14" max="14" width="8.61328125" style="24" customWidth="1"/>
    <col min="15" max="15" width="7.84375" style="24" customWidth="1"/>
    <col min="16" max="16" width="6.61328125" style="24" customWidth="1"/>
    <col min="17" max="17" width="10" style="24" customWidth="1"/>
    <col min="18" max="19" width="6.61328125" style="24" customWidth="1"/>
    <col min="20" max="20" width="6.84375" style="2" customWidth="1"/>
    <col min="21" max="21" width="5.84375" customWidth="1"/>
  </cols>
  <sheetData>
    <row r="1" spans="1:21" s="14" customFormat="1" ht="13" customHeight="1">
      <c r="A1" s="88" t="s">
        <v>59</v>
      </c>
      <c r="B1" s="84">
        <f>Ventas!D4</f>
        <v>0</v>
      </c>
      <c r="C1" s="83"/>
      <c r="D1" s="94" t="s">
        <v>74</v>
      </c>
      <c r="E1" s="23" t="s">
        <v>79</v>
      </c>
      <c r="F1" s="65" t="s">
        <v>75</v>
      </c>
      <c r="G1" s="66" t="s">
        <v>76</v>
      </c>
      <c r="H1" s="67">
        <v>10</v>
      </c>
      <c r="I1" s="67">
        <v>40</v>
      </c>
      <c r="J1" s="66" t="s">
        <v>128</v>
      </c>
      <c r="K1" s="68" t="s">
        <v>129</v>
      </c>
      <c r="L1" s="69" t="s">
        <v>77</v>
      </c>
      <c r="M1" s="47" t="s">
        <v>78</v>
      </c>
      <c r="N1" s="24"/>
      <c r="O1" s="24"/>
      <c r="P1" s="24"/>
      <c r="Q1" s="24"/>
      <c r="R1" s="24"/>
      <c r="S1" s="24"/>
      <c r="T1" s="24"/>
    </row>
    <row r="2" spans="1:21" s="14" customFormat="1" ht="13" customHeight="1">
      <c r="A2" s="88" t="s">
        <v>92</v>
      </c>
      <c r="B2" s="84">
        <f>Ventas!D5</f>
        <v>0</v>
      </c>
      <c r="C2" s="86"/>
      <c r="D2" s="24"/>
      <c r="E2" s="25">
        <v>1</v>
      </c>
      <c r="F2" s="70">
        <f>D11</f>
        <v>0</v>
      </c>
      <c r="G2" s="71"/>
      <c r="H2" s="70"/>
      <c r="I2" s="70"/>
      <c r="J2" s="71"/>
      <c r="K2" s="70">
        <f>D27</f>
        <v>0</v>
      </c>
      <c r="L2" s="70"/>
      <c r="M2" s="48">
        <f>(F2+G2+H2+I2)-(J2+K2+L2)</f>
        <v>0</v>
      </c>
      <c r="N2" s="74" t="s">
        <v>81</v>
      </c>
      <c r="O2" s="108"/>
      <c r="P2" s="109">
        <v>0.15</v>
      </c>
      <c r="Q2" s="24"/>
      <c r="R2" s="405" t="s">
        <v>82</v>
      </c>
      <c r="S2" s="406"/>
      <c r="T2" s="24"/>
    </row>
    <row r="3" spans="1:21" s="14" customFormat="1" ht="13" customHeight="1">
      <c r="A3" s="89" t="s">
        <v>89</v>
      </c>
      <c r="B3" s="87">
        <f>Ventas!D6</f>
        <v>0</v>
      </c>
      <c r="C3" s="86"/>
      <c r="D3" s="24"/>
      <c r="E3" s="25">
        <v>2</v>
      </c>
      <c r="F3" s="70">
        <f>D11</f>
        <v>0</v>
      </c>
      <c r="G3" s="71"/>
      <c r="H3" s="70"/>
      <c r="I3" s="70"/>
      <c r="J3" s="71"/>
      <c r="K3" s="70">
        <f>D27</f>
        <v>0</v>
      </c>
      <c r="L3" s="70"/>
      <c r="M3" s="48">
        <f>M2+SUM(F3:I3)-SUM(J3:L3)</f>
        <v>0</v>
      </c>
      <c r="N3" s="75" t="s">
        <v>83</v>
      </c>
      <c r="O3" s="110">
        <v>5.8999999999999997E-2</v>
      </c>
      <c r="P3" s="111"/>
      <c r="Q3" s="104">
        <f>B1*S3/2</f>
        <v>0</v>
      </c>
      <c r="R3" s="51">
        <v>10</v>
      </c>
      <c r="S3" s="105">
        <v>0.53969999999999996</v>
      </c>
      <c r="T3" s="24"/>
      <c r="U3" s="101"/>
    </row>
    <row r="4" spans="1:21" s="14" customFormat="1" ht="13" customHeight="1">
      <c r="A4" s="89" t="s">
        <v>90</v>
      </c>
      <c r="B4" s="87">
        <f>Ventas!D7</f>
        <v>0</v>
      </c>
      <c r="C4" s="86"/>
      <c r="D4" s="95">
        <f>B6*0.5/2</f>
        <v>0</v>
      </c>
      <c r="E4" s="25">
        <v>3</v>
      </c>
      <c r="F4" s="70">
        <f>D11</f>
        <v>0</v>
      </c>
      <c r="G4" s="71"/>
      <c r="H4" s="70"/>
      <c r="I4" s="70"/>
      <c r="J4" s="71"/>
      <c r="K4" s="70">
        <f>D27</f>
        <v>0</v>
      </c>
      <c r="L4" s="70"/>
      <c r="M4" s="48">
        <f t="shared" ref="M4:M67" si="0">M3+SUM(F4:I4)-SUM(J4:L4)</f>
        <v>0</v>
      </c>
      <c r="N4" s="75" t="s">
        <v>84</v>
      </c>
      <c r="O4" s="110">
        <v>0.25</v>
      </c>
      <c r="P4" s="111"/>
      <c r="Q4" s="104">
        <f>S4*B1/2</f>
        <v>0</v>
      </c>
      <c r="R4" s="51">
        <v>40</v>
      </c>
      <c r="S4" s="106">
        <v>0.23130000000000001</v>
      </c>
      <c r="T4" s="24"/>
      <c r="U4" s="101"/>
    </row>
    <row r="5" spans="1:21" s="14" customFormat="1" ht="13" customHeight="1">
      <c r="A5" s="89" t="s">
        <v>91</v>
      </c>
      <c r="B5" s="87">
        <f>Ventas!D8</f>
        <v>0</v>
      </c>
      <c r="C5" s="86"/>
      <c r="E5" s="25">
        <v>4</v>
      </c>
      <c r="F5" s="70">
        <f>D11</f>
        <v>0</v>
      </c>
      <c r="G5" s="71"/>
      <c r="H5" s="70"/>
      <c r="I5" s="70"/>
      <c r="J5" s="71"/>
      <c r="K5" s="70">
        <f>D27</f>
        <v>0</v>
      </c>
      <c r="L5" s="70"/>
      <c r="M5" s="48">
        <f t="shared" si="0"/>
        <v>0</v>
      </c>
      <c r="N5" s="76" t="s">
        <v>85</v>
      </c>
      <c r="O5" s="112">
        <f>P5-O3-O4</f>
        <v>0.54099999999999993</v>
      </c>
      <c r="P5" s="113">
        <v>0.85</v>
      </c>
      <c r="Q5" s="104">
        <f>S5*B1/2</f>
        <v>0</v>
      </c>
      <c r="R5" s="52">
        <v>60</v>
      </c>
      <c r="S5" s="106"/>
      <c r="T5" s="24"/>
      <c r="U5" s="101"/>
    </row>
    <row r="6" spans="1:21" s="14" customFormat="1" ht="13" customHeight="1">
      <c r="A6" s="82" t="s">
        <v>86</v>
      </c>
      <c r="B6" s="93">
        <f>Ventas!D9</f>
        <v>0</v>
      </c>
      <c r="C6" s="96"/>
      <c r="D6" s="50">
        <f>(SUM(B2:B6)*50%)</f>
        <v>0</v>
      </c>
      <c r="E6" s="25">
        <v>5</v>
      </c>
      <c r="F6" s="70">
        <f>D11</f>
        <v>0</v>
      </c>
      <c r="G6" s="71"/>
      <c r="H6" s="70"/>
      <c r="I6" s="70"/>
      <c r="J6" s="71"/>
      <c r="K6" s="70">
        <f>D27</f>
        <v>0</v>
      </c>
      <c r="L6" s="70"/>
      <c r="M6" s="48">
        <f t="shared" si="0"/>
        <v>0</v>
      </c>
      <c r="P6" s="77">
        <f>P2+P5</f>
        <v>1</v>
      </c>
      <c r="Q6" s="50">
        <f>S6*B1/2</f>
        <v>0</v>
      </c>
      <c r="R6" s="52">
        <v>0</v>
      </c>
      <c r="S6" s="54">
        <v>0</v>
      </c>
      <c r="T6" s="24"/>
      <c r="U6" s="101"/>
    </row>
    <row r="7" spans="1:21" s="14" customFormat="1" ht="13" customHeight="1">
      <c r="A7" s="88" t="s">
        <v>33</v>
      </c>
      <c r="B7" s="84">
        <f>Ventas!D13</f>
        <v>0</v>
      </c>
      <c r="C7" s="86"/>
      <c r="D7" s="50">
        <f>D4+D6</f>
        <v>0</v>
      </c>
      <c r="E7" s="25">
        <v>6</v>
      </c>
      <c r="F7" s="70">
        <f>D11</f>
        <v>0</v>
      </c>
      <c r="G7" s="71"/>
      <c r="H7" s="70"/>
      <c r="I7" s="70"/>
      <c r="J7" s="71"/>
      <c r="K7" s="70">
        <f>D27</f>
        <v>0</v>
      </c>
      <c r="L7" s="70"/>
      <c r="M7" s="48">
        <f t="shared" si="0"/>
        <v>0</v>
      </c>
      <c r="Q7" s="50">
        <f>S7*B1/2</f>
        <v>0</v>
      </c>
      <c r="R7" s="51">
        <v>0</v>
      </c>
      <c r="S7" s="54">
        <v>0</v>
      </c>
      <c r="T7" s="24"/>
      <c r="U7" s="101"/>
    </row>
    <row r="8" spans="1:21" s="14" customFormat="1" ht="13" customHeight="1">
      <c r="A8" s="89" t="s">
        <v>24</v>
      </c>
      <c r="B8" s="87">
        <f>Ventas!D14</f>
        <v>0</v>
      </c>
      <c r="C8" s="92">
        <f>SUM(B1:B8)</f>
        <v>0</v>
      </c>
      <c r="D8" s="24"/>
      <c r="E8" s="25">
        <v>7</v>
      </c>
      <c r="F8" s="70">
        <f>D11</f>
        <v>0</v>
      </c>
      <c r="G8" s="71"/>
      <c r="H8" s="70"/>
      <c r="I8" s="70"/>
      <c r="J8" s="71"/>
      <c r="K8" s="70">
        <f>D27</f>
        <v>0</v>
      </c>
      <c r="L8" s="70"/>
      <c r="M8" s="48">
        <f t="shared" si="0"/>
        <v>0</v>
      </c>
      <c r="N8" s="24"/>
      <c r="O8" s="24"/>
      <c r="P8" s="24"/>
      <c r="Q8" s="114">
        <f>SUM(Q3:Q7)</f>
        <v>0</v>
      </c>
      <c r="R8" s="53" t="s">
        <v>19</v>
      </c>
      <c r="S8" s="107">
        <f>SUM(S3:S7)</f>
        <v>0.77099999999999991</v>
      </c>
      <c r="T8" s="24"/>
      <c r="U8" s="101"/>
    </row>
    <row r="9" spans="1:21" s="14" customFormat="1" ht="13" customHeight="1">
      <c r="A9" s="88" t="s">
        <v>8</v>
      </c>
      <c r="B9" s="84">
        <f>Ventas!D19</f>
        <v>0</v>
      </c>
      <c r="C9" s="85"/>
      <c r="D9" s="24"/>
      <c r="E9" s="25">
        <v>8</v>
      </c>
      <c r="F9" s="70">
        <f>D11</f>
        <v>0</v>
      </c>
      <c r="G9" s="71"/>
      <c r="H9" s="70"/>
      <c r="I9" s="70"/>
      <c r="J9" s="71"/>
      <c r="K9" s="70">
        <f>D27</f>
        <v>0</v>
      </c>
      <c r="L9" s="70"/>
      <c r="M9" s="48">
        <f t="shared" si="0"/>
        <v>0</v>
      </c>
      <c r="N9" s="24"/>
      <c r="O9" s="24"/>
      <c r="P9" s="24"/>
      <c r="Q9" s="114"/>
      <c r="R9" s="24"/>
      <c r="S9" s="24"/>
      <c r="T9" s="24"/>
    </row>
    <row r="10" spans="1:21" s="14" customFormat="1" ht="13" customHeight="1">
      <c r="A10" s="89" t="s">
        <v>10</v>
      </c>
      <c r="B10" s="87">
        <f>Ventas!D20</f>
        <v>0</v>
      </c>
      <c r="C10" s="85"/>
      <c r="D10" s="24"/>
      <c r="E10" s="25">
        <v>9</v>
      </c>
      <c r="F10" s="70">
        <f>D11</f>
        <v>0</v>
      </c>
      <c r="G10" s="71"/>
      <c r="H10" s="70"/>
      <c r="I10" s="70"/>
      <c r="J10" s="71"/>
      <c r="K10" s="70">
        <f>D27</f>
        <v>0</v>
      </c>
      <c r="L10" s="70"/>
      <c r="M10" s="48">
        <f t="shared" si="0"/>
        <v>0</v>
      </c>
      <c r="N10" s="24"/>
      <c r="O10" s="27"/>
      <c r="P10" s="24"/>
      <c r="Q10" s="114"/>
      <c r="R10" s="24"/>
      <c r="S10" s="24"/>
      <c r="T10" s="24"/>
    </row>
    <row r="11" spans="1:21" ht="12" customHeight="1">
      <c r="A11" s="91" t="s">
        <v>9</v>
      </c>
      <c r="B11" s="92">
        <f>Ventas!D21</f>
        <v>0</v>
      </c>
      <c r="C11" s="90">
        <f>SUM(B9:B11)</f>
        <v>0</v>
      </c>
      <c r="D11" s="26">
        <f>(((B1*0.15)+((B2+B3+B4+B5+B6)*0.5)+(B7+B8+B9+B10+B11+B12))/30)</f>
        <v>0</v>
      </c>
      <c r="E11" s="25">
        <v>10</v>
      </c>
      <c r="F11" s="70">
        <f>D11</f>
        <v>0</v>
      </c>
      <c r="G11" s="71"/>
      <c r="H11" s="70"/>
      <c r="I11" s="70"/>
      <c r="J11" s="71"/>
      <c r="K11" s="70">
        <f>D27</f>
        <v>0</v>
      </c>
      <c r="L11" s="71"/>
      <c r="M11" s="48">
        <f t="shared" si="0"/>
        <v>0</v>
      </c>
      <c r="P11" s="27"/>
      <c r="Q11" s="114"/>
    </row>
    <row r="12" spans="1:21" s="14" customFormat="1" ht="13" customHeight="1">
      <c r="A12" s="97" t="s">
        <v>4</v>
      </c>
      <c r="B12" s="98">
        <f>Ventas!D23</f>
        <v>0</v>
      </c>
      <c r="C12" s="99"/>
      <c r="D12" s="28"/>
      <c r="E12" s="25">
        <v>11</v>
      </c>
      <c r="F12" s="70">
        <f>D11</f>
        <v>0</v>
      </c>
      <c r="G12" s="71"/>
      <c r="H12" s="70"/>
      <c r="I12" s="70"/>
      <c r="J12" s="71"/>
      <c r="K12" s="70">
        <f>D27</f>
        <v>0</v>
      </c>
      <c r="L12" s="71"/>
      <c r="M12" s="48">
        <f t="shared" si="0"/>
        <v>0</v>
      </c>
      <c r="N12" s="24"/>
      <c r="O12" s="24"/>
      <c r="P12" s="24"/>
      <c r="Q12" s="114"/>
      <c r="R12" s="24"/>
      <c r="S12" s="24"/>
      <c r="T12" s="24"/>
    </row>
    <row r="13" spans="1:21" s="14" customFormat="1" ht="13" customHeight="1">
      <c r="A13" s="21" t="s">
        <v>65</v>
      </c>
      <c r="B13" s="29" t="e">
        <f>'Estado de Resultados'!D14</f>
        <v>#DIV/0!</v>
      </c>
      <c r="C13" s="30"/>
      <c r="D13" s="31"/>
      <c r="E13" s="25">
        <v>12</v>
      </c>
      <c r="F13" s="70">
        <f>D11</f>
        <v>0</v>
      </c>
      <c r="G13" s="71"/>
      <c r="H13" s="70"/>
      <c r="I13" s="70"/>
      <c r="J13" s="71"/>
      <c r="K13" s="70">
        <f>D27</f>
        <v>0</v>
      </c>
      <c r="L13" s="71"/>
      <c r="M13" s="48">
        <f t="shared" si="0"/>
        <v>0</v>
      </c>
      <c r="N13" s="24"/>
      <c r="O13" s="24"/>
      <c r="P13" s="24"/>
      <c r="Q13" s="24"/>
      <c r="R13" s="24"/>
      <c r="S13" s="24"/>
      <c r="T13" s="24"/>
    </row>
    <row r="14" spans="1:21" ht="12" customHeight="1">
      <c r="A14" s="22" t="s">
        <v>71</v>
      </c>
      <c r="B14" s="32" t="e">
        <f>'Estado de Resultados'!D15+'Estado de Resultados'!D16+'Estado de Resultados'!D17</f>
        <v>#DIV/0!</v>
      </c>
      <c r="C14" s="33" t="e">
        <f>SUM(B13:B14)</f>
        <v>#DIV/0!</v>
      </c>
      <c r="D14" s="26" t="e">
        <f>C14/4</f>
        <v>#DIV/0!</v>
      </c>
      <c r="E14" s="25">
        <v>13</v>
      </c>
      <c r="F14" s="70">
        <f>D11</f>
        <v>0</v>
      </c>
      <c r="G14" s="71"/>
      <c r="H14" s="70"/>
      <c r="I14" s="70"/>
      <c r="J14" s="71"/>
      <c r="K14" s="70">
        <f>D27</f>
        <v>0</v>
      </c>
      <c r="L14" s="71"/>
      <c r="M14" s="48">
        <f t="shared" si="0"/>
        <v>0</v>
      </c>
    </row>
    <row r="15" spans="1:21" s="14" customFormat="1" ht="13" customHeight="1">
      <c r="A15" s="2"/>
      <c r="B15" s="2"/>
      <c r="C15" s="28"/>
      <c r="D15" s="28"/>
      <c r="E15" s="25">
        <v>14</v>
      </c>
      <c r="F15" s="70">
        <f>D11</f>
        <v>0</v>
      </c>
      <c r="G15" s="71"/>
      <c r="H15" s="70"/>
      <c r="I15" s="70"/>
      <c r="J15" s="71"/>
      <c r="K15" s="70">
        <f>D27</f>
        <v>0</v>
      </c>
      <c r="L15" s="71"/>
      <c r="M15" s="48">
        <f t="shared" si="0"/>
        <v>0</v>
      </c>
      <c r="N15" s="24"/>
      <c r="O15" s="24"/>
      <c r="P15" s="24"/>
      <c r="Q15" s="24"/>
      <c r="R15" s="24"/>
      <c r="S15" s="24"/>
      <c r="T15" s="24"/>
    </row>
    <row r="16" spans="1:21" s="14" customFormat="1" ht="13" customHeight="1">
      <c r="A16" s="16" t="s">
        <v>0</v>
      </c>
      <c r="B16" s="58">
        <f>'Estado de Resultados'!D24</f>
        <v>0</v>
      </c>
      <c r="C16" s="35"/>
      <c r="D16" s="24"/>
      <c r="E16" s="25">
        <v>15</v>
      </c>
      <c r="F16" s="70">
        <f>D11</f>
        <v>0</v>
      </c>
      <c r="G16" s="71"/>
      <c r="H16" s="70"/>
      <c r="I16" s="70"/>
      <c r="J16" s="71"/>
      <c r="K16" s="70">
        <f>D27</f>
        <v>0</v>
      </c>
      <c r="L16" s="70"/>
      <c r="M16" s="48">
        <f t="shared" si="0"/>
        <v>0</v>
      </c>
      <c r="N16" s="24"/>
      <c r="O16" s="24"/>
      <c r="P16" s="24"/>
      <c r="Q16" s="24"/>
      <c r="R16" s="24"/>
      <c r="S16" s="24"/>
      <c r="T16" s="24"/>
    </row>
    <row r="17" spans="1:20" s="14" customFormat="1" ht="13" customHeight="1">
      <c r="A17" s="17" t="s">
        <v>1</v>
      </c>
      <c r="B17" s="59">
        <f>'Estado de Resultados'!D25</f>
        <v>0</v>
      </c>
      <c r="C17" s="57">
        <f>B16+B17+B21+B27+B25+C24</f>
        <v>0</v>
      </c>
      <c r="D17" s="26">
        <f>C17</f>
        <v>0</v>
      </c>
      <c r="E17" s="25">
        <v>16</v>
      </c>
      <c r="F17" s="70">
        <f>D11</f>
        <v>0</v>
      </c>
      <c r="G17" s="71"/>
      <c r="H17" s="70"/>
      <c r="I17" s="70"/>
      <c r="J17" s="71"/>
      <c r="K17" s="70">
        <f>D27</f>
        <v>0</v>
      </c>
      <c r="L17" s="71"/>
      <c r="M17" s="48">
        <f t="shared" si="0"/>
        <v>0</v>
      </c>
      <c r="N17" s="24"/>
      <c r="O17" s="24"/>
      <c r="P17" s="24"/>
      <c r="Q17" s="24"/>
      <c r="R17" s="24"/>
      <c r="S17" s="24"/>
      <c r="T17" s="24"/>
    </row>
    <row r="18" spans="1:20" s="14" customFormat="1" ht="13" customHeight="1">
      <c r="A18" s="18" t="s">
        <v>2</v>
      </c>
      <c r="B18" s="34">
        <v>0</v>
      </c>
      <c r="C18" s="38"/>
      <c r="D18" s="24"/>
      <c r="E18" s="25">
        <v>17</v>
      </c>
      <c r="F18" s="70">
        <f>D11</f>
        <v>0</v>
      </c>
      <c r="G18" s="71"/>
      <c r="H18" s="70"/>
      <c r="I18" s="70"/>
      <c r="J18" s="71"/>
      <c r="K18" s="70">
        <f>D27</f>
        <v>0</v>
      </c>
      <c r="L18" s="71"/>
      <c r="M18" s="48">
        <f t="shared" si="0"/>
        <v>0</v>
      </c>
      <c r="N18" s="24"/>
      <c r="O18" s="27">
        <f>F3</f>
        <v>0</v>
      </c>
      <c r="P18" s="24"/>
      <c r="Q18" s="24"/>
      <c r="R18" s="24"/>
      <c r="S18" s="24"/>
      <c r="T18" s="24"/>
    </row>
    <row r="19" spans="1:20" s="14" customFormat="1" ht="13" customHeight="1">
      <c r="A19" s="19" t="s">
        <v>72</v>
      </c>
      <c r="B19" s="36">
        <v>0</v>
      </c>
      <c r="C19" s="38"/>
      <c r="D19" s="24"/>
      <c r="E19" s="25">
        <v>18</v>
      </c>
      <c r="F19" s="70">
        <f>D11</f>
        <v>0</v>
      </c>
      <c r="G19" s="71"/>
      <c r="H19" s="70"/>
      <c r="I19" s="70"/>
      <c r="J19" s="71"/>
      <c r="K19" s="70">
        <f>D27</f>
        <v>0</v>
      </c>
      <c r="L19" s="71"/>
      <c r="M19" s="48">
        <f t="shared" si="0"/>
        <v>0</v>
      </c>
      <c r="N19" s="24"/>
      <c r="O19" s="24">
        <v>30</v>
      </c>
      <c r="P19" s="24"/>
      <c r="Q19" s="24"/>
      <c r="R19" s="24"/>
      <c r="S19" s="24"/>
      <c r="T19" s="24"/>
    </row>
    <row r="20" spans="1:20" s="14" customFormat="1" ht="13" customHeight="1">
      <c r="A20" s="19" t="s">
        <v>3</v>
      </c>
      <c r="B20" s="36">
        <v>0</v>
      </c>
      <c r="C20" s="38"/>
      <c r="D20" s="24"/>
      <c r="E20" s="25">
        <v>19</v>
      </c>
      <c r="F20" s="70">
        <f>D11</f>
        <v>0</v>
      </c>
      <c r="G20" s="71"/>
      <c r="H20" s="70"/>
      <c r="I20" s="70"/>
      <c r="J20" s="71"/>
      <c r="K20" s="70">
        <f>D27</f>
        <v>0</v>
      </c>
      <c r="L20" s="71"/>
      <c r="M20" s="48">
        <f t="shared" si="0"/>
        <v>0</v>
      </c>
      <c r="N20" s="24"/>
      <c r="O20" s="27">
        <f>O18*O19</f>
        <v>0</v>
      </c>
      <c r="P20" s="24"/>
      <c r="Q20" s="24"/>
      <c r="R20" s="24"/>
      <c r="S20" s="24"/>
      <c r="T20" s="24"/>
    </row>
    <row r="21" spans="1:20" s="14" customFormat="1" ht="13" customHeight="1">
      <c r="A21" s="19" t="s">
        <v>5</v>
      </c>
      <c r="B21" s="59">
        <f>'Estado de Resultados'!D20</f>
        <v>0</v>
      </c>
      <c r="C21" s="38"/>
      <c r="D21" s="24"/>
      <c r="E21" s="25">
        <v>20</v>
      </c>
      <c r="F21" s="70">
        <f>D11</f>
        <v>0</v>
      </c>
      <c r="G21" s="71"/>
      <c r="H21" s="70"/>
      <c r="I21" s="70"/>
      <c r="J21" s="71"/>
      <c r="K21" s="70">
        <f>D27</f>
        <v>0</v>
      </c>
      <c r="L21" s="71"/>
      <c r="M21" s="48">
        <f t="shared" si="0"/>
        <v>0</v>
      </c>
      <c r="N21" s="24"/>
      <c r="O21" s="24"/>
      <c r="P21" s="24"/>
      <c r="Q21" s="24"/>
      <c r="R21" s="24"/>
      <c r="S21" s="24"/>
      <c r="T21" s="24"/>
    </row>
    <row r="22" spans="1:20" s="14" customFormat="1" ht="13" customHeight="1">
      <c r="A22" s="19" t="s">
        <v>6</v>
      </c>
      <c r="B22" s="36">
        <v>0</v>
      </c>
      <c r="C22" s="38"/>
      <c r="D22" s="24"/>
      <c r="E22" s="25">
        <v>21</v>
      </c>
      <c r="F22" s="70">
        <f>D11</f>
        <v>0</v>
      </c>
      <c r="G22" s="71"/>
      <c r="H22" s="70"/>
      <c r="I22" s="70"/>
      <c r="J22" s="71"/>
      <c r="K22" s="70">
        <f>D27</f>
        <v>0</v>
      </c>
      <c r="L22" s="71"/>
      <c r="M22" s="48">
        <f t="shared" si="0"/>
        <v>0</v>
      </c>
      <c r="N22" s="24"/>
      <c r="O22" s="24"/>
      <c r="P22" s="24"/>
      <c r="Q22" s="24"/>
      <c r="R22" s="24"/>
      <c r="S22" s="24"/>
      <c r="T22" s="24"/>
    </row>
    <row r="23" spans="1:20" s="14" customFormat="1" ht="13" customHeight="1">
      <c r="A23" s="19" t="s">
        <v>37</v>
      </c>
      <c r="B23" s="36">
        <f>'Estado de Resultados'!D26</f>
        <v>0</v>
      </c>
      <c r="C23" s="38"/>
      <c r="D23" s="24"/>
      <c r="E23" s="25">
        <v>22</v>
      </c>
      <c r="F23" s="70">
        <f>D11</f>
        <v>0</v>
      </c>
      <c r="G23" s="71"/>
      <c r="H23" s="70"/>
      <c r="I23" s="70"/>
      <c r="J23" s="71"/>
      <c r="K23" s="70">
        <f>D27</f>
        <v>0</v>
      </c>
      <c r="L23" s="70"/>
      <c r="M23" s="48">
        <f t="shared" si="0"/>
        <v>0</v>
      </c>
      <c r="N23" s="24"/>
      <c r="O23" s="24"/>
      <c r="P23" s="24"/>
      <c r="Q23" s="24"/>
      <c r="R23" s="24"/>
      <c r="S23" s="24"/>
      <c r="T23" s="24"/>
    </row>
    <row r="24" spans="1:20" s="14" customFormat="1" ht="13" customHeight="1">
      <c r="A24" s="19" t="s">
        <v>38</v>
      </c>
      <c r="B24" s="49">
        <f>'Estado de Resultados'!D19</f>
        <v>0</v>
      </c>
      <c r="C24" s="60">
        <f>B24-Ventas!G4</f>
        <v>0</v>
      </c>
      <c r="D24" s="24"/>
      <c r="E24" s="25">
        <v>23</v>
      </c>
      <c r="F24" s="70">
        <f>D11</f>
        <v>0</v>
      </c>
      <c r="G24" s="71"/>
      <c r="H24" s="70"/>
      <c r="I24" s="70"/>
      <c r="J24" s="71"/>
      <c r="K24" s="70">
        <f>D27</f>
        <v>0</v>
      </c>
      <c r="L24" s="71"/>
      <c r="M24" s="48">
        <f t="shared" si="0"/>
        <v>0</v>
      </c>
      <c r="N24" s="24"/>
      <c r="O24" s="24"/>
      <c r="P24" s="24"/>
      <c r="Q24" s="24"/>
      <c r="R24" s="24"/>
      <c r="S24" s="24"/>
      <c r="T24" s="24"/>
    </row>
    <row r="25" spans="1:20" s="14" customFormat="1" ht="13" customHeight="1">
      <c r="A25" s="19" t="s">
        <v>68</v>
      </c>
      <c r="B25" s="59">
        <f>'Estado de Resultados'!D21</f>
        <v>0</v>
      </c>
      <c r="C25" s="38"/>
      <c r="D25" s="24"/>
      <c r="E25" s="25">
        <v>24</v>
      </c>
      <c r="F25" s="70">
        <f>D11</f>
        <v>0</v>
      </c>
      <c r="G25" s="71"/>
      <c r="H25" s="70"/>
      <c r="I25" s="70"/>
      <c r="J25" s="71"/>
      <c r="K25" s="70">
        <f>D27</f>
        <v>0</v>
      </c>
      <c r="L25" s="71"/>
      <c r="M25" s="48">
        <f t="shared" si="0"/>
        <v>0</v>
      </c>
      <c r="N25" s="24"/>
      <c r="O25" s="24"/>
      <c r="P25" s="24"/>
      <c r="Q25" s="24"/>
      <c r="R25" s="24"/>
      <c r="S25" s="24"/>
      <c r="T25" s="24"/>
    </row>
    <row r="26" spans="1:20" s="15" customFormat="1" ht="13" customHeight="1">
      <c r="A26" s="19" t="s">
        <v>127</v>
      </c>
      <c r="B26" s="36">
        <f>'Estado de Resultados'!D27</f>
        <v>0</v>
      </c>
      <c r="C26" s="38"/>
      <c r="D26" s="24"/>
      <c r="E26" s="25">
        <v>25</v>
      </c>
      <c r="F26" s="70">
        <f>D11</f>
        <v>0</v>
      </c>
      <c r="G26" s="71"/>
      <c r="H26" s="70">
        <f>Q3</f>
        <v>0</v>
      </c>
      <c r="I26" s="70"/>
      <c r="J26" s="71"/>
      <c r="K26" s="70">
        <f>D27</f>
        <v>0</v>
      </c>
      <c r="L26" s="71"/>
      <c r="M26" s="48">
        <f t="shared" si="0"/>
        <v>0</v>
      </c>
      <c r="N26" s="39"/>
      <c r="O26" s="39"/>
      <c r="P26" s="39"/>
      <c r="Q26" s="39"/>
      <c r="R26" s="39"/>
      <c r="S26" s="39"/>
      <c r="T26" s="39"/>
    </row>
    <row r="27" spans="1:20" ht="13" customHeight="1">
      <c r="A27" s="20" t="s">
        <v>61</v>
      </c>
      <c r="B27" s="46">
        <f>'Estado de Resultados'!F31</f>
        <v>0</v>
      </c>
      <c r="C27" s="37"/>
      <c r="D27" s="26">
        <f>B23/30</f>
        <v>0</v>
      </c>
      <c r="E27" s="25">
        <v>26</v>
      </c>
      <c r="F27" s="70">
        <f>D11</f>
        <v>0</v>
      </c>
      <c r="G27" s="71"/>
      <c r="H27" s="70"/>
      <c r="I27" s="70"/>
      <c r="J27" s="71"/>
      <c r="K27" s="70">
        <f>D27</f>
        <v>0</v>
      </c>
      <c r="L27" s="71"/>
      <c r="M27" s="48">
        <f t="shared" si="0"/>
        <v>0</v>
      </c>
    </row>
    <row r="28" spans="1:20" ht="13" customHeight="1">
      <c r="E28" s="25">
        <v>27</v>
      </c>
      <c r="F28" s="70">
        <f>D11</f>
        <v>0</v>
      </c>
      <c r="G28" s="71"/>
      <c r="H28" s="70"/>
      <c r="I28" s="70"/>
      <c r="J28" s="71"/>
      <c r="K28" s="70">
        <f>D27</f>
        <v>0</v>
      </c>
      <c r="L28" s="71"/>
      <c r="M28" s="48">
        <f t="shared" si="0"/>
        <v>0</v>
      </c>
    </row>
    <row r="29" spans="1:20" ht="13" customHeight="1">
      <c r="A29" s="78" t="s">
        <v>73</v>
      </c>
      <c r="B29" s="78"/>
      <c r="C29" s="40" t="e">
        <f>C8+C11+B12-C14-SUM(B16:B27)</f>
        <v>#DIV/0!</v>
      </c>
      <c r="E29" s="25">
        <v>28</v>
      </c>
      <c r="F29" s="70">
        <f>D11</f>
        <v>0</v>
      </c>
      <c r="G29" s="71"/>
      <c r="H29" s="70"/>
      <c r="I29" s="70"/>
      <c r="J29" s="71"/>
      <c r="K29" s="70">
        <f>D27</f>
        <v>0</v>
      </c>
      <c r="L29" s="71"/>
      <c r="M29" s="48">
        <f t="shared" si="0"/>
        <v>0</v>
      </c>
    </row>
    <row r="30" spans="1:20" ht="13" customHeight="1">
      <c r="C30" s="41"/>
      <c r="E30" s="25">
        <v>29</v>
      </c>
      <c r="F30" s="70">
        <f>D11</f>
        <v>0</v>
      </c>
      <c r="G30" s="71"/>
      <c r="H30" s="70"/>
      <c r="I30" s="70"/>
      <c r="J30" s="71"/>
      <c r="K30" s="70">
        <f>D27</f>
        <v>0</v>
      </c>
      <c r="L30" s="71"/>
      <c r="M30" s="48">
        <f t="shared" si="0"/>
        <v>0</v>
      </c>
    </row>
    <row r="31" spans="1:20" ht="13" customHeight="1">
      <c r="B31" s="55"/>
      <c r="C31" s="55"/>
      <c r="D31" s="55"/>
      <c r="E31" s="25">
        <v>30</v>
      </c>
      <c r="F31" s="70">
        <f>D11</f>
        <v>0</v>
      </c>
      <c r="G31" s="71"/>
      <c r="H31" s="70"/>
      <c r="I31" s="70"/>
      <c r="J31" s="71"/>
      <c r="K31" s="70">
        <f>D27</f>
        <v>0</v>
      </c>
      <c r="L31" s="70"/>
      <c r="M31" s="48">
        <f t="shared" si="0"/>
        <v>0</v>
      </c>
    </row>
    <row r="32" spans="1:20" ht="13" customHeight="1">
      <c r="B32" s="55"/>
      <c r="C32" s="55"/>
      <c r="D32" s="55"/>
      <c r="E32" s="25">
        <v>31</v>
      </c>
      <c r="F32" s="70">
        <f>D11</f>
        <v>0</v>
      </c>
      <c r="G32" s="71"/>
      <c r="H32" s="70"/>
      <c r="I32" s="70"/>
      <c r="J32" s="71"/>
      <c r="K32" s="70">
        <f>D27</f>
        <v>0</v>
      </c>
      <c r="L32" s="71"/>
      <c r="M32" s="48">
        <f t="shared" si="0"/>
        <v>0</v>
      </c>
    </row>
    <row r="33" spans="2:13" ht="13" customHeight="1">
      <c r="B33" s="55"/>
      <c r="C33" s="55"/>
      <c r="D33" s="55"/>
      <c r="E33" s="25">
        <v>32</v>
      </c>
      <c r="F33" s="70">
        <f>D11</f>
        <v>0</v>
      </c>
      <c r="G33" s="71"/>
      <c r="H33" s="70"/>
      <c r="I33" s="70"/>
      <c r="J33" s="71"/>
      <c r="K33" s="70">
        <f>D27</f>
        <v>0</v>
      </c>
      <c r="L33" s="71"/>
      <c r="M33" s="48">
        <f t="shared" si="0"/>
        <v>0</v>
      </c>
    </row>
    <row r="34" spans="2:13" ht="13" customHeight="1">
      <c r="B34" s="55"/>
      <c r="C34" s="55"/>
      <c r="D34" s="55"/>
      <c r="E34" s="25">
        <v>33</v>
      </c>
      <c r="F34" s="70">
        <f>D11</f>
        <v>0</v>
      </c>
      <c r="G34" s="71"/>
      <c r="H34" s="70"/>
      <c r="I34" s="70"/>
      <c r="J34" s="71"/>
      <c r="K34" s="70">
        <f>D27</f>
        <v>0</v>
      </c>
      <c r="L34" s="71"/>
      <c r="M34" s="48">
        <f t="shared" si="0"/>
        <v>0</v>
      </c>
    </row>
    <row r="35" spans="2:13" ht="13" customHeight="1">
      <c r="B35" s="55"/>
      <c r="C35" s="55"/>
      <c r="D35" s="55"/>
      <c r="E35" s="25">
        <v>34</v>
      </c>
      <c r="F35" s="70">
        <f>D11</f>
        <v>0</v>
      </c>
      <c r="G35" s="71"/>
      <c r="H35" s="70"/>
      <c r="I35" s="70"/>
      <c r="J35" s="71"/>
      <c r="K35" s="70">
        <f>D27</f>
        <v>0</v>
      </c>
      <c r="L35" s="71"/>
      <c r="M35" s="48">
        <f t="shared" si="0"/>
        <v>0</v>
      </c>
    </row>
    <row r="36" spans="2:13" ht="13" customHeight="1">
      <c r="B36" s="55"/>
      <c r="C36" s="55"/>
      <c r="D36" s="55"/>
      <c r="E36" s="25">
        <v>35</v>
      </c>
      <c r="F36" s="70">
        <f>D11</f>
        <v>0</v>
      </c>
      <c r="G36" s="71"/>
      <c r="H36" s="70"/>
      <c r="I36" s="70"/>
      <c r="J36" s="70">
        <f>D17</f>
        <v>0</v>
      </c>
      <c r="K36" s="70">
        <f>D27</f>
        <v>0</v>
      </c>
      <c r="L36" s="71"/>
      <c r="M36" s="48">
        <f t="shared" si="0"/>
        <v>0</v>
      </c>
    </row>
    <row r="37" spans="2:13" ht="13" customHeight="1">
      <c r="B37" s="55"/>
      <c r="C37" s="55"/>
      <c r="D37" s="55"/>
      <c r="E37" s="25">
        <v>36</v>
      </c>
      <c r="F37" s="70">
        <f>D11</f>
        <v>0</v>
      </c>
      <c r="G37" s="71"/>
      <c r="H37" s="70"/>
      <c r="I37" s="70"/>
      <c r="J37" s="71"/>
      <c r="K37" s="70">
        <f>D27</f>
        <v>0</v>
      </c>
      <c r="L37" s="71"/>
      <c r="M37" s="48">
        <f t="shared" si="0"/>
        <v>0</v>
      </c>
    </row>
    <row r="38" spans="2:13" ht="13" customHeight="1">
      <c r="B38" s="55"/>
      <c r="C38" s="55"/>
      <c r="D38" s="55"/>
      <c r="E38" s="25">
        <v>37</v>
      </c>
      <c r="F38" s="70">
        <f>D11</f>
        <v>0</v>
      </c>
      <c r="G38" s="71"/>
      <c r="H38" s="70"/>
      <c r="I38" s="70"/>
      <c r="J38" s="71"/>
      <c r="K38" s="70">
        <f>D27</f>
        <v>0</v>
      </c>
      <c r="L38" s="71"/>
      <c r="M38" s="48">
        <f t="shared" si="0"/>
        <v>0</v>
      </c>
    </row>
    <row r="39" spans="2:13" ht="13" customHeight="1">
      <c r="B39" s="55"/>
      <c r="C39" s="55"/>
      <c r="D39" s="55"/>
      <c r="E39" s="25">
        <v>38</v>
      </c>
      <c r="F39" s="70">
        <f>D11</f>
        <v>0</v>
      </c>
      <c r="G39" s="71"/>
      <c r="H39" s="70"/>
      <c r="I39" s="70"/>
      <c r="J39" s="71"/>
      <c r="K39" s="70">
        <f>D27</f>
        <v>0</v>
      </c>
      <c r="L39" s="70" t="e">
        <f>D14</f>
        <v>#DIV/0!</v>
      </c>
      <c r="M39" s="48" t="e">
        <f t="shared" si="0"/>
        <v>#DIV/0!</v>
      </c>
    </row>
    <row r="40" spans="2:13" ht="13" customHeight="1">
      <c r="B40" s="55"/>
      <c r="C40" s="55"/>
      <c r="D40" s="56"/>
      <c r="E40" s="25">
        <v>39</v>
      </c>
      <c r="F40" s="70">
        <f>D11</f>
        <v>0</v>
      </c>
      <c r="G40" s="71"/>
      <c r="H40" s="70"/>
      <c r="I40" s="70"/>
      <c r="J40" s="71"/>
      <c r="K40" s="70">
        <f>D27</f>
        <v>0</v>
      </c>
      <c r="L40" s="71"/>
      <c r="M40" s="48" t="e">
        <f t="shared" si="0"/>
        <v>#DIV/0!</v>
      </c>
    </row>
    <row r="41" spans="2:13" ht="13" customHeight="1">
      <c r="B41" s="55"/>
      <c r="C41" s="55"/>
      <c r="D41" s="56"/>
      <c r="E41" s="25">
        <v>40</v>
      </c>
      <c r="F41" s="70">
        <f>D11</f>
        <v>0</v>
      </c>
      <c r="G41" s="71"/>
      <c r="H41" s="70">
        <f>Q3</f>
        <v>0</v>
      </c>
      <c r="I41" s="70"/>
      <c r="J41" s="71"/>
      <c r="K41" s="70">
        <f>D27</f>
        <v>0</v>
      </c>
      <c r="L41" s="71"/>
      <c r="M41" s="48" t="e">
        <f t="shared" si="0"/>
        <v>#DIV/0!</v>
      </c>
    </row>
    <row r="42" spans="2:13" ht="13" customHeight="1">
      <c r="B42" s="55"/>
      <c r="C42" s="55"/>
      <c r="D42" s="56"/>
      <c r="E42" s="25">
        <v>41</v>
      </c>
      <c r="F42" s="70">
        <f>D11</f>
        <v>0</v>
      </c>
      <c r="G42" s="71"/>
      <c r="H42" s="70"/>
      <c r="I42" s="70"/>
      <c r="J42" s="71"/>
      <c r="K42" s="70">
        <f>D27</f>
        <v>0</v>
      </c>
      <c r="L42" s="71"/>
      <c r="M42" s="48" t="e">
        <f t="shared" si="0"/>
        <v>#DIV/0!</v>
      </c>
    </row>
    <row r="43" spans="2:13" ht="13" customHeight="1">
      <c r="B43" s="55"/>
      <c r="C43" s="55"/>
      <c r="D43" s="55"/>
      <c r="E43" s="25">
        <v>42</v>
      </c>
      <c r="F43" s="70">
        <f>D11</f>
        <v>0</v>
      </c>
      <c r="G43" s="71"/>
      <c r="H43" s="70"/>
      <c r="I43" s="70"/>
      <c r="J43" s="71"/>
      <c r="K43" s="70">
        <f>D27</f>
        <v>0</v>
      </c>
      <c r="L43" s="71"/>
      <c r="M43" s="48" t="e">
        <f t="shared" si="0"/>
        <v>#DIV/0!</v>
      </c>
    </row>
    <row r="44" spans="2:13" ht="13" customHeight="1">
      <c r="B44" s="55"/>
      <c r="C44" s="55"/>
      <c r="D44" s="56"/>
      <c r="E44" s="25">
        <v>43</v>
      </c>
      <c r="F44" s="70">
        <f>D11</f>
        <v>0</v>
      </c>
      <c r="G44" s="71"/>
      <c r="H44" s="70"/>
      <c r="I44" s="70"/>
      <c r="J44" s="71"/>
      <c r="K44" s="70">
        <f>D27</f>
        <v>0</v>
      </c>
      <c r="L44" s="71"/>
      <c r="M44" s="48" t="e">
        <f t="shared" si="0"/>
        <v>#DIV/0!</v>
      </c>
    </row>
    <row r="45" spans="2:13" ht="13" customHeight="1">
      <c r="B45" s="55"/>
      <c r="C45" s="55"/>
      <c r="D45" s="55"/>
      <c r="E45" s="25">
        <v>44</v>
      </c>
      <c r="F45" s="70">
        <f>D11</f>
        <v>0</v>
      </c>
      <c r="G45" s="71"/>
      <c r="H45" s="70"/>
      <c r="I45" s="70"/>
      <c r="J45" s="71"/>
      <c r="K45" s="70">
        <f>D27</f>
        <v>0</v>
      </c>
      <c r="L45" s="71"/>
      <c r="M45" s="48" t="e">
        <f t="shared" si="0"/>
        <v>#DIV/0!</v>
      </c>
    </row>
    <row r="46" spans="2:13" ht="13" customHeight="1">
      <c r="B46" s="55"/>
      <c r="C46" s="55"/>
      <c r="D46" s="55"/>
      <c r="E46" s="25">
        <v>45</v>
      </c>
      <c r="F46" s="70">
        <f>D11</f>
        <v>0</v>
      </c>
      <c r="G46" s="70"/>
      <c r="H46" s="70"/>
      <c r="I46" s="70"/>
      <c r="J46" s="71"/>
      <c r="K46" s="70">
        <f>D27</f>
        <v>0</v>
      </c>
      <c r="L46" s="70" t="e">
        <f>D14</f>
        <v>#DIV/0!</v>
      </c>
      <c r="M46" s="48" t="e">
        <f t="shared" si="0"/>
        <v>#DIV/0!</v>
      </c>
    </row>
    <row r="47" spans="2:13" ht="13" customHeight="1">
      <c r="B47" s="55"/>
      <c r="C47" s="55"/>
      <c r="D47" s="55"/>
      <c r="E47" s="25">
        <v>46</v>
      </c>
      <c r="F47" s="70">
        <f>D11</f>
        <v>0</v>
      </c>
      <c r="G47" s="71"/>
      <c r="H47" s="70"/>
      <c r="I47" s="70"/>
      <c r="J47" s="71"/>
      <c r="K47" s="70">
        <f>D27</f>
        <v>0</v>
      </c>
      <c r="L47" s="71"/>
      <c r="M47" s="48" t="e">
        <f t="shared" si="0"/>
        <v>#DIV/0!</v>
      </c>
    </row>
    <row r="48" spans="2:13" ht="13" customHeight="1">
      <c r="B48" s="55"/>
      <c r="C48" s="55"/>
      <c r="D48" s="55"/>
      <c r="E48" s="25">
        <v>47</v>
      </c>
      <c r="F48" s="70">
        <f>D11</f>
        <v>0</v>
      </c>
      <c r="G48" s="71"/>
      <c r="H48" s="70"/>
      <c r="I48" s="70"/>
      <c r="J48" s="71"/>
      <c r="K48" s="70">
        <f>D27</f>
        <v>0</v>
      </c>
      <c r="L48" s="71"/>
      <c r="M48" s="48" t="e">
        <f t="shared" si="0"/>
        <v>#DIV/0!</v>
      </c>
    </row>
    <row r="49" spans="2:13" ht="13" customHeight="1">
      <c r="B49" s="55"/>
      <c r="C49" s="55"/>
      <c r="D49" s="55"/>
      <c r="E49" s="25">
        <v>48</v>
      </c>
      <c r="F49" s="70">
        <f>D11</f>
        <v>0</v>
      </c>
      <c r="G49" s="71"/>
      <c r="H49" s="70"/>
      <c r="I49" s="70"/>
      <c r="J49" s="71"/>
      <c r="K49" s="70">
        <f>D27</f>
        <v>0</v>
      </c>
      <c r="L49" s="71"/>
      <c r="M49" s="48" t="e">
        <f t="shared" si="0"/>
        <v>#DIV/0!</v>
      </c>
    </row>
    <row r="50" spans="2:13" ht="13" customHeight="1">
      <c r="B50" s="55"/>
      <c r="C50" s="55"/>
      <c r="D50" s="55"/>
      <c r="E50" s="25">
        <v>49</v>
      </c>
      <c r="F50" s="70">
        <f>D11</f>
        <v>0</v>
      </c>
      <c r="G50" s="71"/>
      <c r="H50" s="70"/>
      <c r="I50" s="70"/>
      <c r="J50" s="71"/>
      <c r="K50" s="70">
        <f>D27</f>
        <v>0</v>
      </c>
      <c r="L50" s="71"/>
      <c r="M50" s="48" t="e">
        <f t="shared" si="0"/>
        <v>#DIV/0!</v>
      </c>
    </row>
    <row r="51" spans="2:13" ht="13" customHeight="1">
      <c r="B51" s="55"/>
      <c r="C51" s="55"/>
      <c r="D51" s="55"/>
      <c r="E51" s="25">
        <v>50</v>
      </c>
      <c r="F51" s="70">
        <f>D11</f>
        <v>0</v>
      </c>
      <c r="G51" s="71"/>
      <c r="H51" s="70"/>
      <c r="I51" s="70"/>
      <c r="J51" s="71"/>
      <c r="K51" s="70">
        <f>D27</f>
        <v>0</v>
      </c>
      <c r="L51" s="71"/>
      <c r="M51" s="48" t="e">
        <f t="shared" si="0"/>
        <v>#DIV/0!</v>
      </c>
    </row>
    <row r="52" spans="2:13" ht="13" customHeight="1">
      <c r="B52" s="55"/>
      <c r="C52" s="55"/>
      <c r="D52" s="55"/>
      <c r="E52" s="25">
        <v>51</v>
      </c>
      <c r="F52" s="70">
        <f>D11</f>
        <v>0</v>
      </c>
      <c r="G52" s="71"/>
      <c r="H52" s="70"/>
      <c r="I52" s="70"/>
      <c r="J52" s="71"/>
      <c r="K52" s="70">
        <f>D27</f>
        <v>0</v>
      </c>
      <c r="L52" s="71"/>
      <c r="M52" s="48" t="e">
        <f t="shared" si="0"/>
        <v>#DIV/0!</v>
      </c>
    </row>
    <row r="53" spans="2:13" ht="13" customHeight="1">
      <c r="B53" s="55"/>
      <c r="C53" s="55"/>
      <c r="D53" s="55"/>
      <c r="E53" s="25">
        <v>52</v>
      </c>
      <c r="F53" s="70">
        <f>D11</f>
        <v>0</v>
      </c>
      <c r="G53" s="71"/>
      <c r="H53" s="70"/>
      <c r="I53" s="70"/>
      <c r="J53" s="71"/>
      <c r="K53" s="70">
        <f>D27</f>
        <v>0</v>
      </c>
      <c r="L53" s="70" t="e">
        <f>D14</f>
        <v>#DIV/0!</v>
      </c>
      <c r="M53" s="48" t="e">
        <f t="shared" si="0"/>
        <v>#DIV/0!</v>
      </c>
    </row>
    <row r="54" spans="2:13" ht="13" customHeight="1">
      <c r="B54" s="55"/>
      <c r="C54" s="55"/>
      <c r="D54" s="55"/>
      <c r="E54" s="25">
        <v>53</v>
      </c>
      <c r="F54" s="70">
        <f>D11</f>
        <v>0</v>
      </c>
      <c r="G54" s="71"/>
      <c r="H54" s="70"/>
      <c r="I54" s="70"/>
      <c r="J54" s="71"/>
      <c r="K54" s="70">
        <f>D27</f>
        <v>0</v>
      </c>
      <c r="L54" s="71"/>
      <c r="M54" s="48" t="e">
        <f t="shared" si="0"/>
        <v>#DIV/0!</v>
      </c>
    </row>
    <row r="55" spans="2:13" ht="13" customHeight="1">
      <c r="B55" s="55"/>
      <c r="C55" s="55"/>
      <c r="D55" s="55"/>
      <c r="E55" s="25">
        <v>54</v>
      </c>
      <c r="F55" s="70">
        <f>D11</f>
        <v>0</v>
      </c>
      <c r="G55" s="71"/>
      <c r="H55" s="70"/>
      <c r="I55" s="70"/>
      <c r="J55" s="71"/>
      <c r="K55" s="70">
        <f>D27</f>
        <v>0</v>
      </c>
      <c r="L55" s="71"/>
      <c r="M55" s="48" t="e">
        <f t="shared" si="0"/>
        <v>#DIV/0!</v>
      </c>
    </row>
    <row r="56" spans="2:13" ht="13" customHeight="1">
      <c r="B56" s="55"/>
      <c r="C56" s="55"/>
      <c r="D56" s="55"/>
      <c r="E56" s="25">
        <v>55</v>
      </c>
      <c r="F56" s="70">
        <f>D11</f>
        <v>0</v>
      </c>
      <c r="G56" s="71"/>
      <c r="H56" s="70">
        <f>Q3</f>
        <v>0</v>
      </c>
      <c r="I56" s="70">
        <f>Q4</f>
        <v>0</v>
      </c>
      <c r="J56" s="71"/>
      <c r="K56" s="70">
        <f>D27</f>
        <v>0</v>
      </c>
      <c r="L56" s="71"/>
      <c r="M56" s="48" t="e">
        <f t="shared" si="0"/>
        <v>#DIV/0!</v>
      </c>
    </row>
    <row r="57" spans="2:13" ht="13" customHeight="1">
      <c r="E57" s="25">
        <v>56</v>
      </c>
      <c r="F57" s="70">
        <f>D11</f>
        <v>0</v>
      </c>
      <c r="G57" s="71"/>
      <c r="H57" s="70"/>
      <c r="I57" s="70"/>
      <c r="J57" s="71"/>
      <c r="K57" s="70">
        <f>D27</f>
        <v>0</v>
      </c>
      <c r="L57" s="71"/>
      <c r="M57" s="48" t="e">
        <f t="shared" si="0"/>
        <v>#DIV/0!</v>
      </c>
    </row>
    <row r="58" spans="2:13" ht="13" customHeight="1">
      <c r="E58" s="25">
        <v>57</v>
      </c>
      <c r="F58" s="70">
        <f>D11</f>
        <v>0</v>
      </c>
      <c r="G58" s="71"/>
      <c r="H58" s="70"/>
      <c r="I58" s="70"/>
      <c r="J58" s="71"/>
      <c r="K58" s="70">
        <f>D27</f>
        <v>0</v>
      </c>
      <c r="L58" s="71"/>
      <c r="M58" s="48" t="e">
        <f t="shared" si="0"/>
        <v>#DIV/0!</v>
      </c>
    </row>
    <row r="59" spans="2:13" ht="13" customHeight="1">
      <c r="E59" s="25">
        <v>58</v>
      </c>
      <c r="F59" s="70">
        <f>D11</f>
        <v>0</v>
      </c>
      <c r="G59" s="71"/>
      <c r="H59" s="70"/>
      <c r="I59" s="70"/>
      <c r="J59" s="71"/>
      <c r="K59" s="70">
        <f>D27</f>
        <v>0</v>
      </c>
      <c r="L59" s="71"/>
      <c r="M59" s="48" t="e">
        <f t="shared" si="0"/>
        <v>#DIV/0!</v>
      </c>
    </row>
    <row r="60" spans="2:13" ht="13" customHeight="1">
      <c r="E60" s="25">
        <v>59</v>
      </c>
      <c r="F60" s="70">
        <f>D11</f>
        <v>0</v>
      </c>
      <c r="G60" s="71"/>
      <c r="H60" s="70"/>
      <c r="I60" s="70"/>
      <c r="J60" s="71"/>
      <c r="K60" s="70">
        <f>D27</f>
        <v>0</v>
      </c>
      <c r="L60" s="71"/>
      <c r="M60" s="48" t="e">
        <f t="shared" si="0"/>
        <v>#DIV/0!</v>
      </c>
    </row>
    <row r="61" spans="2:13" ht="13" customHeight="1">
      <c r="E61" s="25">
        <v>60</v>
      </c>
      <c r="F61" s="70">
        <f>D11</f>
        <v>0</v>
      </c>
      <c r="G61" s="70">
        <f>D6</f>
        <v>0</v>
      </c>
      <c r="H61" s="70"/>
      <c r="I61" s="70"/>
      <c r="J61" s="71"/>
      <c r="K61" s="70">
        <f>D27</f>
        <v>0</v>
      </c>
      <c r="L61" s="70" t="e">
        <f>D14</f>
        <v>#DIV/0!</v>
      </c>
      <c r="M61" s="48" t="e">
        <f t="shared" si="0"/>
        <v>#DIV/0!</v>
      </c>
    </row>
    <row r="62" spans="2:13" ht="13" customHeight="1">
      <c r="E62" s="25">
        <v>61</v>
      </c>
      <c r="F62" s="70">
        <f>D11</f>
        <v>0</v>
      </c>
      <c r="G62" s="71"/>
      <c r="H62" s="70"/>
      <c r="I62" s="70"/>
      <c r="J62" s="71"/>
      <c r="K62" s="70">
        <f>D27</f>
        <v>0</v>
      </c>
      <c r="L62" s="71"/>
      <c r="M62" s="48" t="e">
        <f t="shared" si="0"/>
        <v>#DIV/0!</v>
      </c>
    </row>
    <row r="63" spans="2:13" ht="13" customHeight="1">
      <c r="E63" s="25">
        <v>62</v>
      </c>
      <c r="F63" s="70">
        <f>D11</f>
        <v>0</v>
      </c>
      <c r="G63" s="71"/>
      <c r="H63" s="70"/>
      <c r="I63" s="70"/>
      <c r="J63" s="71"/>
      <c r="K63" s="70">
        <f>D27</f>
        <v>0</v>
      </c>
      <c r="L63" s="71"/>
      <c r="M63" s="48" t="e">
        <f t="shared" si="0"/>
        <v>#DIV/0!</v>
      </c>
    </row>
    <row r="64" spans="2:13" ht="13" customHeight="1">
      <c r="E64" s="25">
        <v>63</v>
      </c>
      <c r="F64" s="70">
        <f>D11</f>
        <v>0</v>
      </c>
      <c r="G64" s="71"/>
      <c r="H64" s="70"/>
      <c r="I64" s="70"/>
      <c r="J64" s="71"/>
      <c r="K64" s="70">
        <f>D27</f>
        <v>0</v>
      </c>
      <c r="L64" s="71"/>
      <c r="M64" s="48" t="e">
        <f t="shared" si="0"/>
        <v>#DIV/0!</v>
      </c>
    </row>
    <row r="65" spans="5:13" ht="13" customHeight="1">
      <c r="E65" s="25">
        <v>64</v>
      </c>
      <c r="F65" s="70">
        <f>D11</f>
        <v>0</v>
      </c>
      <c r="G65" s="71"/>
      <c r="H65" s="70"/>
      <c r="I65" s="70"/>
      <c r="J65" s="71"/>
      <c r="K65" s="70">
        <f>D27</f>
        <v>0</v>
      </c>
      <c r="L65" s="71"/>
      <c r="M65" s="48" t="e">
        <f t="shared" si="0"/>
        <v>#DIV/0!</v>
      </c>
    </row>
    <row r="66" spans="5:13" ht="13" customHeight="1">
      <c r="E66" s="25">
        <v>65</v>
      </c>
      <c r="F66" s="70">
        <f>D11</f>
        <v>0</v>
      </c>
      <c r="G66" s="71"/>
      <c r="H66" s="70"/>
      <c r="I66" s="70"/>
      <c r="J66" s="70">
        <f>D17</f>
        <v>0</v>
      </c>
      <c r="K66" s="70">
        <f>D27</f>
        <v>0</v>
      </c>
      <c r="L66" s="71"/>
      <c r="M66" s="48" t="e">
        <f t="shared" si="0"/>
        <v>#DIV/0!</v>
      </c>
    </row>
    <row r="67" spans="5:13" ht="13" customHeight="1">
      <c r="E67" s="25">
        <v>66</v>
      </c>
      <c r="F67" s="70">
        <f>D11</f>
        <v>0</v>
      </c>
      <c r="G67" s="71"/>
      <c r="H67" s="70"/>
      <c r="I67" s="70"/>
      <c r="J67" s="71"/>
      <c r="K67" s="70">
        <f>D27</f>
        <v>0</v>
      </c>
      <c r="L67" s="71"/>
      <c r="M67" s="48" t="e">
        <f t="shared" si="0"/>
        <v>#DIV/0!</v>
      </c>
    </row>
    <row r="68" spans="5:13" ht="13" customHeight="1">
      <c r="E68" s="25">
        <v>67</v>
      </c>
      <c r="F68" s="70">
        <f>D11</f>
        <v>0</v>
      </c>
      <c r="G68" s="71"/>
      <c r="H68" s="70"/>
      <c r="I68" s="70"/>
      <c r="J68" s="71"/>
      <c r="K68" s="70">
        <f>D27</f>
        <v>0</v>
      </c>
      <c r="L68" s="71"/>
      <c r="M68" s="48" t="e">
        <f t="shared" ref="M68:M131" si="1">M67+SUM(F68:I68)-SUM(J68:L68)</f>
        <v>#DIV/0!</v>
      </c>
    </row>
    <row r="69" spans="5:13" ht="13" customHeight="1">
      <c r="E69" s="25">
        <v>68</v>
      </c>
      <c r="F69" s="70">
        <f>D11</f>
        <v>0</v>
      </c>
      <c r="G69" s="71"/>
      <c r="H69" s="70"/>
      <c r="I69" s="70"/>
      <c r="J69" s="71"/>
      <c r="K69" s="70">
        <f>D27</f>
        <v>0</v>
      </c>
      <c r="L69" s="70" t="e">
        <f>D14</f>
        <v>#DIV/0!</v>
      </c>
      <c r="M69" s="48" t="e">
        <f t="shared" si="1"/>
        <v>#DIV/0!</v>
      </c>
    </row>
    <row r="70" spans="5:13" ht="13" customHeight="1">
      <c r="E70" s="25">
        <v>69</v>
      </c>
      <c r="F70" s="70">
        <f>D11</f>
        <v>0</v>
      </c>
      <c r="G70" s="71"/>
      <c r="H70" s="70"/>
      <c r="I70" s="70"/>
      <c r="J70" s="71"/>
      <c r="K70" s="70">
        <f>D27</f>
        <v>0</v>
      </c>
      <c r="L70" s="71"/>
      <c r="M70" s="48" t="e">
        <f t="shared" si="1"/>
        <v>#DIV/0!</v>
      </c>
    </row>
    <row r="71" spans="5:13" ht="13" customHeight="1">
      <c r="E71" s="25">
        <v>70</v>
      </c>
      <c r="F71" s="70">
        <f>D11</f>
        <v>0</v>
      </c>
      <c r="G71" s="71"/>
      <c r="H71" s="70">
        <f>Q3</f>
        <v>0</v>
      </c>
      <c r="I71" s="70">
        <f>Q4</f>
        <v>0</v>
      </c>
      <c r="J71" s="71"/>
      <c r="K71" s="70">
        <f>D27</f>
        <v>0</v>
      </c>
      <c r="L71" s="71"/>
      <c r="M71" s="48" t="e">
        <f t="shared" si="1"/>
        <v>#DIV/0!</v>
      </c>
    </row>
    <row r="72" spans="5:13" ht="13" customHeight="1">
      <c r="E72" s="25">
        <v>71</v>
      </c>
      <c r="F72" s="70">
        <f>D11</f>
        <v>0</v>
      </c>
      <c r="G72" s="71"/>
      <c r="H72" s="70"/>
      <c r="I72" s="70"/>
      <c r="J72" s="71"/>
      <c r="K72" s="70">
        <f>D27</f>
        <v>0</v>
      </c>
      <c r="L72" s="71"/>
      <c r="M72" s="48" t="e">
        <f t="shared" si="1"/>
        <v>#DIV/0!</v>
      </c>
    </row>
    <row r="73" spans="5:13" ht="13" customHeight="1">
      <c r="E73" s="25">
        <v>72</v>
      </c>
      <c r="F73" s="70">
        <f>D11</f>
        <v>0</v>
      </c>
      <c r="G73" s="71"/>
      <c r="H73" s="70"/>
      <c r="I73" s="70"/>
      <c r="J73" s="71"/>
      <c r="K73" s="70">
        <f>D27</f>
        <v>0</v>
      </c>
      <c r="L73" s="71"/>
      <c r="M73" s="48" t="e">
        <f t="shared" si="1"/>
        <v>#DIV/0!</v>
      </c>
    </row>
    <row r="74" spans="5:13" ht="13" customHeight="1">
      <c r="E74" s="25">
        <v>73</v>
      </c>
      <c r="F74" s="70">
        <f>D11</f>
        <v>0</v>
      </c>
      <c r="G74" s="71"/>
      <c r="H74" s="70"/>
      <c r="I74" s="70"/>
      <c r="J74" s="71"/>
      <c r="K74" s="70">
        <f>D27</f>
        <v>0</v>
      </c>
      <c r="L74" s="71"/>
      <c r="M74" s="48" t="e">
        <f t="shared" si="1"/>
        <v>#DIV/0!</v>
      </c>
    </row>
    <row r="75" spans="5:13" ht="13" customHeight="1">
      <c r="E75" s="25">
        <v>74</v>
      </c>
      <c r="F75" s="70">
        <f>D11</f>
        <v>0</v>
      </c>
      <c r="G75" s="71"/>
      <c r="H75" s="70"/>
      <c r="I75" s="70"/>
      <c r="J75" s="71"/>
      <c r="K75" s="70">
        <f>D27</f>
        <v>0</v>
      </c>
      <c r="L75" s="71"/>
      <c r="M75" s="48" t="e">
        <f t="shared" si="1"/>
        <v>#DIV/0!</v>
      </c>
    </row>
    <row r="76" spans="5:13" ht="13" customHeight="1">
      <c r="E76" s="25">
        <v>75</v>
      </c>
      <c r="F76" s="70">
        <f>D11</f>
        <v>0</v>
      </c>
      <c r="G76" s="70"/>
      <c r="H76" s="70"/>
      <c r="I76" s="70"/>
      <c r="J76" s="71"/>
      <c r="K76" s="70">
        <f>D27</f>
        <v>0</v>
      </c>
      <c r="L76" s="70" t="e">
        <f>D14</f>
        <v>#DIV/0!</v>
      </c>
      <c r="M76" s="48" t="e">
        <f t="shared" si="1"/>
        <v>#DIV/0!</v>
      </c>
    </row>
    <row r="77" spans="5:13" ht="13" customHeight="1">
      <c r="E77" s="25">
        <v>76</v>
      </c>
      <c r="F77" s="70">
        <f>D11</f>
        <v>0</v>
      </c>
      <c r="G77" s="71"/>
      <c r="H77" s="70"/>
      <c r="I77" s="70"/>
      <c r="J77" s="71"/>
      <c r="K77" s="70">
        <f>D27</f>
        <v>0</v>
      </c>
      <c r="L77" s="71"/>
      <c r="M77" s="48" t="e">
        <f t="shared" si="1"/>
        <v>#DIV/0!</v>
      </c>
    </row>
    <row r="78" spans="5:13" ht="13" customHeight="1">
      <c r="E78" s="25">
        <v>77</v>
      </c>
      <c r="F78" s="70">
        <f>D11</f>
        <v>0</v>
      </c>
      <c r="G78" s="71"/>
      <c r="H78" s="70"/>
      <c r="I78" s="70"/>
      <c r="J78" s="71"/>
      <c r="K78" s="70">
        <f>D27</f>
        <v>0</v>
      </c>
      <c r="L78" s="71"/>
      <c r="M78" s="48" t="e">
        <f t="shared" si="1"/>
        <v>#DIV/0!</v>
      </c>
    </row>
    <row r="79" spans="5:13" ht="13" customHeight="1">
      <c r="E79" s="25">
        <v>78</v>
      </c>
      <c r="F79" s="70">
        <f>D11</f>
        <v>0</v>
      </c>
      <c r="G79" s="71"/>
      <c r="H79" s="70"/>
      <c r="I79" s="70"/>
      <c r="J79" s="71"/>
      <c r="K79" s="70">
        <f>D27</f>
        <v>0</v>
      </c>
      <c r="L79" s="71"/>
      <c r="M79" s="48" t="e">
        <f t="shared" si="1"/>
        <v>#DIV/0!</v>
      </c>
    </row>
    <row r="80" spans="5:13" ht="13" customHeight="1">
      <c r="E80" s="25">
        <v>79</v>
      </c>
      <c r="F80" s="70">
        <f>D11</f>
        <v>0</v>
      </c>
      <c r="G80" s="71"/>
      <c r="H80" s="70"/>
      <c r="I80" s="70"/>
      <c r="J80" s="71"/>
      <c r="K80" s="70">
        <f>D27</f>
        <v>0</v>
      </c>
      <c r="L80" s="71"/>
      <c r="M80" s="48" t="e">
        <f t="shared" si="1"/>
        <v>#DIV/0!</v>
      </c>
    </row>
    <row r="81" spans="5:13" ht="13" customHeight="1">
      <c r="E81" s="25">
        <v>80</v>
      </c>
      <c r="F81" s="70">
        <f>D11</f>
        <v>0</v>
      </c>
      <c r="G81" s="71"/>
      <c r="H81" s="70"/>
      <c r="I81" s="70"/>
      <c r="J81" s="71"/>
      <c r="K81" s="70">
        <f>D27</f>
        <v>0</v>
      </c>
      <c r="L81" s="71"/>
      <c r="M81" s="48" t="e">
        <f t="shared" si="1"/>
        <v>#DIV/0!</v>
      </c>
    </row>
    <row r="82" spans="5:13" ht="13" customHeight="1">
      <c r="E82" s="25">
        <v>81</v>
      </c>
      <c r="F82" s="70">
        <f>D11</f>
        <v>0</v>
      </c>
      <c r="G82" s="71"/>
      <c r="H82" s="70"/>
      <c r="I82" s="70"/>
      <c r="J82" s="71"/>
      <c r="K82" s="70">
        <f>D27</f>
        <v>0</v>
      </c>
      <c r="L82" s="71"/>
      <c r="M82" s="48" t="e">
        <f t="shared" si="1"/>
        <v>#DIV/0!</v>
      </c>
    </row>
    <row r="83" spans="5:13" ht="13" customHeight="1">
      <c r="E83" s="25">
        <v>82</v>
      </c>
      <c r="F83" s="70">
        <f>D11</f>
        <v>0</v>
      </c>
      <c r="G83" s="71"/>
      <c r="H83" s="70"/>
      <c r="I83" s="70"/>
      <c r="J83" s="71"/>
      <c r="K83" s="70">
        <f>D27</f>
        <v>0</v>
      </c>
      <c r="L83" s="70" t="e">
        <f>D14</f>
        <v>#DIV/0!</v>
      </c>
      <c r="M83" s="48" t="e">
        <f t="shared" si="1"/>
        <v>#DIV/0!</v>
      </c>
    </row>
    <row r="84" spans="5:13" ht="13" customHeight="1">
      <c r="E84" s="25">
        <v>83</v>
      </c>
      <c r="F84" s="70">
        <f>D11</f>
        <v>0</v>
      </c>
      <c r="G84" s="71"/>
      <c r="H84" s="70"/>
      <c r="I84" s="70"/>
      <c r="J84" s="71"/>
      <c r="K84" s="70">
        <f>D27</f>
        <v>0</v>
      </c>
      <c r="L84" s="71"/>
      <c r="M84" s="48" t="e">
        <f t="shared" si="1"/>
        <v>#DIV/0!</v>
      </c>
    </row>
    <row r="85" spans="5:13" ht="13" customHeight="1">
      <c r="E85" s="25">
        <v>84</v>
      </c>
      <c r="F85" s="70">
        <f>D11</f>
        <v>0</v>
      </c>
      <c r="G85" s="71"/>
      <c r="H85" s="70"/>
      <c r="I85" s="70"/>
      <c r="J85" s="71"/>
      <c r="K85" s="70">
        <f>D27</f>
        <v>0</v>
      </c>
      <c r="L85" s="71"/>
      <c r="M85" s="48" t="e">
        <f t="shared" si="1"/>
        <v>#DIV/0!</v>
      </c>
    </row>
    <row r="86" spans="5:13" ht="13" customHeight="1">
      <c r="E86" s="25">
        <v>85</v>
      </c>
      <c r="F86" s="70">
        <f>D11</f>
        <v>0</v>
      </c>
      <c r="G86" s="71"/>
      <c r="H86" s="70">
        <f>Q3</f>
        <v>0</v>
      </c>
      <c r="I86" s="70">
        <f>Q4</f>
        <v>0</v>
      </c>
      <c r="J86" s="71"/>
      <c r="K86" s="70">
        <f>D27</f>
        <v>0</v>
      </c>
      <c r="L86" s="71"/>
      <c r="M86" s="48" t="e">
        <f t="shared" si="1"/>
        <v>#DIV/0!</v>
      </c>
    </row>
    <row r="87" spans="5:13" ht="13" customHeight="1">
      <c r="E87" s="25">
        <v>86</v>
      </c>
      <c r="F87" s="70">
        <f>D11</f>
        <v>0</v>
      </c>
      <c r="G87" s="71"/>
      <c r="H87" s="70"/>
      <c r="I87" s="70"/>
      <c r="J87" s="71"/>
      <c r="K87" s="70">
        <f>D27</f>
        <v>0</v>
      </c>
      <c r="L87" s="71"/>
      <c r="M87" s="48" t="e">
        <f t="shared" si="1"/>
        <v>#DIV/0!</v>
      </c>
    </row>
    <row r="88" spans="5:13" ht="13" customHeight="1">
      <c r="E88" s="25">
        <v>87</v>
      </c>
      <c r="F88" s="70">
        <f>D11</f>
        <v>0</v>
      </c>
      <c r="G88" s="71"/>
      <c r="H88" s="70"/>
      <c r="I88" s="70"/>
      <c r="J88" s="71"/>
      <c r="K88" s="70">
        <f>D27</f>
        <v>0</v>
      </c>
      <c r="L88" s="71"/>
      <c r="M88" s="48" t="e">
        <f t="shared" si="1"/>
        <v>#DIV/0!</v>
      </c>
    </row>
    <row r="89" spans="5:13" ht="13" customHeight="1">
      <c r="E89" s="25">
        <v>88</v>
      </c>
      <c r="F89" s="70">
        <f>D11</f>
        <v>0</v>
      </c>
      <c r="G89" s="71"/>
      <c r="H89" s="70"/>
      <c r="I89" s="70"/>
      <c r="J89" s="71"/>
      <c r="K89" s="70">
        <f>D27</f>
        <v>0</v>
      </c>
      <c r="L89" s="71"/>
      <c r="M89" s="48" t="e">
        <f t="shared" si="1"/>
        <v>#DIV/0!</v>
      </c>
    </row>
    <row r="90" spans="5:13" ht="13" customHeight="1">
      <c r="E90" s="25">
        <v>89</v>
      </c>
      <c r="F90" s="70">
        <f>D11</f>
        <v>0</v>
      </c>
      <c r="G90" s="71"/>
      <c r="H90" s="70"/>
      <c r="I90" s="70"/>
      <c r="J90" s="71"/>
      <c r="K90" s="70">
        <f>D27</f>
        <v>0</v>
      </c>
      <c r="L90" s="71"/>
      <c r="M90" s="48" t="e">
        <f t="shared" si="1"/>
        <v>#DIV/0!</v>
      </c>
    </row>
    <row r="91" spans="5:13" ht="13" customHeight="1">
      <c r="E91" s="25">
        <v>90</v>
      </c>
      <c r="F91" s="70">
        <f>D11</f>
        <v>0</v>
      </c>
      <c r="G91" s="70">
        <f>D6</f>
        <v>0</v>
      </c>
      <c r="H91" s="70"/>
      <c r="I91" s="70"/>
      <c r="J91" s="71"/>
      <c r="K91" s="70">
        <f>D27</f>
        <v>0</v>
      </c>
      <c r="L91" s="70" t="e">
        <f>D14</f>
        <v>#DIV/0!</v>
      </c>
      <c r="M91" s="48" t="e">
        <f t="shared" si="1"/>
        <v>#DIV/0!</v>
      </c>
    </row>
    <row r="92" spans="5:13" ht="13" customHeight="1">
      <c r="E92" s="25">
        <v>91</v>
      </c>
      <c r="F92" s="70">
        <f>D11</f>
        <v>0</v>
      </c>
      <c r="G92" s="71"/>
      <c r="H92" s="70"/>
      <c r="I92" s="70"/>
      <c r="J92" s="71"/>
      <c r="K92" s="70">
        <f>D27</f>
        <v>0</v>
      </c>
      <c r="L92" s="71"/>
      <c r="M92" s="48" t="e">
        <f t="shared" si="1"/>
        <v>#DIV/0!</v>
      </c>
    </row>
    <row r="93" spans="5:13" ht="13" customHeight="1">
      <c r="E93" s="25">
        <v>92</v>
      </c>
      <c r="F93" s="70">
        <f>D11</f>
        <v>0</v>
      </c>
      <c r="G93" s="71"/>
      <c r="H93" s="70"/>
      <c r="I93" s="70"/>
      <c r="J93" s="71"/>
      <c r="K93" s="70">
        <f>D27</f>
        <v>0</v>
      </c>
      <c r="L93" s="71"/>
      <c r="M93" s="48" t="e">
        <f t="shared" si="1"/>
        <v>#DIV/0!</v>
      </c>
    </row>
    <row r="94" spans="5:13" ht="13" customHeight="1">
      <c r="E94" s="25">
        <v>93</v>
      </c>
      <c r="F94" s="70">
        <f>D11</f>
        <v>0</v>
      </c>
      <c r="G94" s="71"/>
      <c r="H94" s="70"/>
      <c r="I94" s="70"/>
      <c r="J94" s="71"/>
      <c r="K94" s="70">
        <f>D27</f>
        <v>0</v>
      </c>
      <c r="L94" s="71"/>
      <c r="M94" s="48" t="e">
        <f t="shared" si="1"/>
        <v>#DIV/0!</v>
      </c>
    </row>
    <row r="95" spans="5:13" ht="13" customHeight="1">
      <c r="E95" s="25">
        <v>94</v>
      </c>
      <c r="F95" s="70">
        <f>D11</f>
        <v>0</v>
      </c>
      <c r="G95" s="71"/>
      <c r="H95" s="70"/>
      <c r="I95" s="70"/>
      <c r="J95" s="71"/>
      <c r="K95" s="70">
        <f>D27</f>
        <v>0</v>
      </c>
      <c r="L95" s="71"/>
      <c r="M95" s="48" t="e">
        <f t="shared" si="1"/>
        <v>#DIV/0!</v>
      </c>
    </row>
    <row r="96" spans="5:13" ht="13" customHeight="1">
      <c r="E96" s="25">
        <v>95</v>
      </c>
      <c r="F96" s="70">
        <f>D11</f>
        <v>0</v>
      </c>
      <c r="G96" s="71"/>
      <c r="H96" s="70"/>
      <c r="I96" s="70"/>
      <c r="J96" s="70">
        <f>D17</f>
        <v>0</v>
      </c>
      <c r="K96" s="70">
        <f>D27</f>
        <v>0</v>
      </c>
      <c r="L96" s="71"/>
      <c r="M96" s="48" t="e">
        <f t="shared" si="1"/>
        <v>#DIV/0!</v>
      </c>
    </row>
    <row r="97" spans="5:13" ht="13" customHeight="1">
      <c r="E97" s="25">
        <v>96</v>
      </c>
      <c r="F97" s="70">
        <f>D11</f>
        <v>0</v>
      </c>
      <c r="G97" s="71"/>
      <c r="H97" s="70"/>
      <c r="I97" s="70"/>
      <c r="J97" s="71"/>
      <c r="K97" s="70">
        <f>D27</f>
        <v>0</v>
      </c>
      <c r="L97" s="71"/>
      <c r="M97" s="48" t="e">
        <f t="shared" si="1"/>
        <v>#DIV/0!</v>
      </c>
    </row>
    <row r="98" spans="5:13" ht="13" customHeight="1">
      <c r="E98" s="25">
        <v>97</v>
      </c>
      <c r="F98" s="70">
        <f>D11</f>
        <v>0</v>
      </c>
      <c r="G98" s="71"/>
      <c r="H98" s="70"/>
      <c r="I98" s="70"/>
      <c r="J98" s="71"/>
      <c r="K98" s="70">
        <f>D27</f>
        <v>0</v>
      </c>
      <c r="L98" s="71"/>
      <c r="M98" s="48" t="e">
        <f t="shared" si="1"/>
        <v>#DIV/0!</v>
      </c>
    </row>
    <row r="99" spans="5:13" ht="13" customHeight="1">
      <c r="E99" s="25">
        <v>98</v>
      </c>
      <c r="F99" s="70">
        <f>D11</f>
        <v>0</v>
      </c>
      <c r="G99" s="71"/>
      <c r="H99" s="70"/>
      <c r="I99" s="70"/>
      <c r="J99" s="71"/>
      <c r="K99" s="70">
        <f>D27</f>
        <v>0</v>
      </c>
      <c r="L99" s="70" t="e">
        <f>D14</f>
        <v>#DIV/0!</v>
      </c>
      <c r="M99" s="48" t="e">
        <f t="shared" si="1"/>
        <v>#DIV/0!</v>
      </c>
    </row>
    <row r="100" spans="5:13" ht="13" customHeight="1">
      <c r="E100" s="25">
        <v>99</v>
      </c>
      <c r="F100" s="70">
        <f>D11</f>
        <v>0</v>
      </c>
      <c r="G100" s="71"/>
      <c r="H100" s="70"/>
      <c r="I100" s="70"/>
      <c r="J100" s="71"/>
      <c r="K100" s="70">
        <f>D27</f>
        <v>0</v>
      </c>
      <c r="L100" s="71"/>
      <c r="M100" s="48" t="e">
        <f t="shared" si="1"/>
        <v>#DIV/0!</v>
      </c>
    </row>
    <row r="101" spans="5:13" ht="13" customHeight="1">
      <c r="E101" s="25">
        <v>100</v>
      </c>
      <c r="F101" s="70">
        <f>D11</f>
        <v>0</v>
      </c>
      <c r="G101" s="71"/>
      <c r="H101" s="70">
        <f>Q3</f>
        <v>0</v>
      </c>
      <c r="I101" s="70">
        <f>Q4</f>
        <v>0</v>
      </c>
      <c r="J101" s="71"/>
      <c r="K101" s="70">
        <f>D27</f>
        <v>0</v>
      </c>
      <c r="L101" s="71"/>
      <c r="M101" s="48" t="e">
        <f t="shared" si="1"/>
        <v>#DIV/0!</v>
      </c>
    </row>
    <row r="102" spans="5:13" ht="13" customHeight="1">
      <c r="E102" s="25">
        <v>101</v>
      </c>
      <c r="F102" s="70">
        <f>D11</f>
        <v>0</v>
      </c>
      <c r="G102" s="71"/>
      <c r="H102" s="70"/>
      <c r="I102" s="70"/>
      <c r="J102" s="71"/>
      <c r="K102" s="70">
        <f>D27</f>
        <v>0</v>
      </c>
      <c r="L102" s="71"/>
      <c r="M102" s="48" t="e">
        <f t="shared" si="1"/>
        <v>#DIV/0!</v>
      </c>
    </row>
    <row r="103" spans="5:13" ht="13" customHeight="1">
      <c r="E103" s="25">
        <v>102</v>
      </c>
      <c r="F103" s="70">
        <f>D11</f>
        <v>0</v>
      </c>
      <c r="G103" s="71"/>
      <c r="H103" s="70"/>
      <c r="I103" s="70"/>
      <c r="J103" s="71"/>
      <c r="K103" s="70">
        <f>D27</f>
        <v>0</v>
      </c>
      <c r="L103" s="71"/>
      <c r="M103" s="48" t="e">
        <f t="shared" si="1"/>
        <v>#DIV/0!</v>
      </c>
    </row>
    <row r="104" spans="5:13" ht="13" customHeight="1">
      <c r="E104" s="25">
        <v>103</v>
      </c>
      <c r="F104" s="70">
        <f>D11</f>
        <v>0</v>
      </c>
      <c r="G104" s="71"/>
      <c r="H104" s="70"/>
      <c r="I104" s="70"/>
      <c r="J104" s="71"/>
      <c r="K104" s="70">
        <f>D27</f>
        <v>0</v>
      </c>
      <c r="L104" s="71"/>
      <c r="M104" s="48" t="e">
        <f t="shared" si="1"/>
        <v>#DIV/0!</v>
      </c>
    </row>
    <row r="105" spans="5:13" ht="13" customHeight="1">
      <c r="E105" s="25">
        <v>104</v>
      </c>
      <c r="F105" s="70">
        <f>D11</f>
        <v>0</v>
      </c>
      <c r="G105" s="71"/>
      <c r="H105" s="70"/>
      <c r="I105" s="70"/>
      <c r="J105" s="71"/>
      <c r="K105" s="70">
        <f>D27</f>
        <v>0</v>
      </c>
      <c r="L105" s="71"/>
      <c r="M105" s="48" t="e">
        <f t="shared" si="1"/>
        <v>#DIV/0!</v>
      </c>
    </row>
    <row r="106" spans="5:13" ht="13" customHeight="1">
      <c r="E106" s="25">
        <v>105</v>
      </c>
      <c r="F106" s="70">
        <f>D11</f>
        <v>0</v>
      </c>
      <c r="G106" s="70"/>
      <c r="H106" s="70"/>
      <c r="I106" s="70"/>
      <c r="J106" s="71"/>
      <c r="K106" s="70">
        <f>D27</f>
        <v>0</v>
      </c>
      <c r="L106" s="70" t="e">
        <f>D14</f>
        <v>#DIV/0!</v>
      </c>
      <c r="M106" s="48" t="e">
        <f t="shared" si="1"/>
        <v>#DIV/0!</v>
      </c>
    </row>
    <row r="107" spans="5:13" ht="13" customHeight="1">
      <c r="E107" s="25">
        <v>106</v>
      </c>
      <c r="F107" s="70">
        <f>D11</f>
        <v>0</v>
      </c>
      <c r="G107" s="71"/>
      <c r="H107" s="70"/>
      <c r="I107" s="70"/>
      <c r="J107" s="71"/>
      <c r="K107" s="70">
        <f>D27</f>
        <v>0</v>
      </c>
      <c r="L107" s="71"/>
      <c r="M107" s="48" t="e">
        <f t="shared" si="1"/>
        <v>#DIV/0!</v>
      </c>
    </row>
    <row r="108" spans="5:13" ht="13" customHeight="1">
      <c r="E108" s="25">
        <v>107</v>
      </c>
      <c r="F108" s="70">
        <f>D11</f>
        <v>0</v>
      </c>
      <c r="G108" s="71"/>
      <c r="H108" s="70"/>
      <c r="I108" s="70"/>
      <c r="J108" s="71"/>
      <c r="K108" s="70">
        <f>D27</f>
        <v>0</v>
      </c>
      <c r="L108" s="71"/>
      <c r="M108" s="48" t="e">
        <f t="shared" si="1"/>
        <v>#DIV/0!</v>
      </c>
    </row>
    <row r="109" spans="5:13" ht="13" customHeight="1">
      <c r="E109" s="25">
        <v>108</v>
      </c>
      <c r="F109" s="70">
        <f>D11</f>
        <v>0</v>
      </c>
      <c r="G109" s="71"/>
      <c r="H109" s="70"/>
      <c r="I109" s="70"/>
      <c r="J109" s="71"/>
      <c r="K109" s="70">
        <f>D27</f>
        <v>0</v>
      </c>
      <c r="L109" s="71"/>
      <c r="M109" s="48" t="e">
        <f t="shared" si="1"/>
        <v>#DIV/0!</v>
      </c>
    </row>
    <row r="110" spans="5:13" ht="13" customHeight="1">
      <c r="E110" s="25">
        <v>109</v>
      </c>
      <c r="F110" s="70">
        <f>D11</f>
        <v>0</v>
      </c>
      <c r="G110" s="71"/>
      <c r="H110" s="70"/>
      <c r="I110" s="70"/>
      <c r="J110" s="71"/>
      <c r="K110" s="70">
        <f>D27</f>
        <v>0</v>
      </c>
      <c r="L110" s="71"/>
      <c r="M110" s="48" t="e">
        <f t="shared" si="1"/>
        <v>#DIV/0!</v>
      </c>
    </row>
    <row r="111" spans="5:13" ht="13" customHeight="1">
      <c r="E111" s="25">
        <v>110</v>
      </c>
      <c r="F111" s="70">
        <f>D11</f>
        <v>0</v>
      </c>
      <c r="G111" s="71"/>
      <c r="H111" s="70"/>
      <c r="I111" s="70"/>
      <c r="J111" s="71"/>
      <c r="K111" s="70">
        <f>D27</f>
        <v>0</v>
      </c>
      <c r="L111" s="71"/>
      <c r="M111" s="48" t="e">
        <f t="shared" si="1"/>
        <v>#DIV/0!</v>
      </c>
    </row>
    <row r="112" spans="5:13" ht="13" customHeight="1">
      <c r="E112" s="25">
        <v>111</v>
      </c>
      <c r="F112" s="70">
        <f>D11</f>
        <v>0</v>
      </c>
      <c r="G112" s="71"/>
      <c r="H112" s="70"/>
      <c r="I112" s="70"/>
      <c r="J112" s="71"/>
      <c r="K112" s="70">
        <f>D27</f>
        <v>0</v>
      </c>
      <c r="L112" s="71"/>
      <c r="M112" s="48" t="e">
        <f t="shared" si="1"/>
        <v>#DIV/0!</v>
      </c>
    </row>
    <row r="113" spans="5:13" ht="13" customHeight="1">
      <c r="E113" s="25">
        <v>112</v>
      </c>
      <c r="F113" s="70">
        <f>D11</f>
        <v>0</v>
      </c>
      <c r="G113" s="71"/>
      <c r="H113" s="70"/>
      <c r="I113" s="70"/>
      <c r="J113" s="71"/>
      <c r="K113" s="70">
        <f>D27</f>
        <v>0</v>
      </c>
      <c r="L113" s="70" t="e">
        <f>D14</f>
        <v>#DIV/0!</v>
      </c>
      <c r="M113" s="48" t="e">
        <f t="shared" si="1"/>
        <v>#DIV/0!</v>
      </c>
    </row>
    <row r="114" spans="5:13" ht="13" customHeight="1">
      <c r="E114" s="25">
        <v>113</v>
      </c>
      <c r="F114" s="70">
        <f>D11</f>
        <v>0</v>
      </c>
      <c r="G114" s="71"/>
      <c r="H114" s="70"/>
      <c r="I114" s="70"/>
      <c r="J114" s="71"/>
      <c r="K114" s="70">
        <f>D27</f>
        <v>0</v>
      </c>
      <c r="L114" s="71"/>
      <c r="M114" s="48" t="e">
        <f t="shared" si="1"/>
        <v>#DIV/0!</v>
      </c>
    </row>
    <row r="115" spans="5:13" ht="13" customHeight="1">
      <c r="E115" s="25">
        <v>114</v>
      </c>
      <c r="F115" s="70">
        <f>D11</f>
        <v>0</v>
      </c>
      <c r="G115" s="71"/>
      <c r="H115" s="70"/>
      <c r="I115" s="70"/>
      <c r="J115" s="71"/>
      <c r="K115" s="70">
        <f>D27</f>
        <v>0</v>
      </c>
      <c r="L115" s="71"/>
      <c r="M115" s="48" t="e">
        <f t="shared" si="1"/>
        <v>#DIV/0!</v>
      </c>
    </row>
    <row r="116" spans="5:13" ht="13" customHeight="1">
      <c r="E116" s="25">
        <v>115</v>
      </c>
      <c r="F116" s="70">
        <f>D11</f>
        <v>0</v>
      </c>
      <c r="G116" s="71"/>
      <c r="H116" s="70">
        <f>Q3</f>
        <v>0</v>
      </c>
      <c r="I116" s="70">
        <f>Q4</f>
        <v>0</v>
      </c>
      <c r="J116" s="71"/>
      <c r="K116" s="70">
        <f>D27</f>
        <v>0</v>
      </c>
      <c r="L116" s="71"/>
      <c r="M116" s="48" t="e">
        <f t="shared" si="1"/>
        <v>#DIV/0!</v>
      </c>
    </row>
    <row r="117" spans="5:13" ht="13" customHeight="1">
      <c r="E117" s="25">
        <v>116</v>
      </c>
      <c r="F117" s="70">
        <f>D11</f>
        <v>0</v>
      </c>
      <c r="G117" s="71"/>
      <c r="H117" s="70"/>
      <c r="I117" s="70"/>
      <c r="J117" s="71"/>
      <c r="K117" s="70">
        <f>D27</f>
        <v>0</v>
      </c>
      <c r="L117" s="71"/>
      <c r="M117" s="48" t="e">
        <f t="shared" si="1"/>
        <v>#DIV/0!</v>
      </c>
    </row>
    <row r="118" spans="5:13" ht="13" customHeight="1">
      <c r="E118" s="25">
        <v>117</v>
      </c>
      <c r="F118" s="70">
        <f>D11</f>
        <v>0</v>
      </c>
      <c r="G118" s="71"/>
      <c r="H118" s="70"/>
      <c r="I118" s="70"/>
      <c r="J118" s="71"/>
      <c r="K118" s="70">
        <f>D27</f>
        <v>0</v>
      </c>
      <c r="L118" s="71"/>
      <c r="M118" s="48" t="e">
        <f t="shared" si="1"/>
        <v>#DIV/0!</v>
      </c>
    </row>
    <row r="119" spans="5:13" ht="13" customHeight="1">
      <c r="E119" s="25">
        <v>118</v>
      </c>
      <c r="F119" s="70">
        <f>D11</f>
        <v>0</v>
      </c>
      <c r="G119" s="71"/>
      <c r="H119" s="70"/>
      <c r="I119" s="70"/>
      <c r="J119" s="71"/>
      <c r="K119" s="70">
        <f>D27</f>
        <v>0</v>
      </c>
      <c r="L119" s="71"/>
      <c r="M119" s="48" t="e">
        <f t="shared" si="1"/>
        <v>#DIV/0!</v>
      </c>
    </row>
    <row r="120" spans="5:13" ht="13" customHeight="1">
      <c r="E120" s="25">
        <v>119</v>
      </c>
      <c r="F120" s="70">
        <f>D11</f>
        <v>0</v>
      </c>
      <c r="G120" s="71"/>
      <c r="H120" s="70"/>
      <c r="I120" s="70"/>
      <c r="J120" s="71"/>
      <c r="K120" s="70">
        <f>D27</f>
        <v>0</v>
      </c>
      <c r="L120" s="71"/>
      <c r="M120" s="48" t="e">
        <f t="shared" si="1"/>
        <v>#DIV/0!</v>
      </c>
    </row>
    <row r="121" spans="5:13" ht="13" customHeight="1">
      <c r="E121" s="25">
        <v>120</v>
      </c>
      <c r="F121" s="70">
        <f>D11</f>
        <v>0</v>
      </c>
      <c r="G121" s="70">
        <f>D6</f>
        <v>0</v>
      </c>
      <c r="H121" s="70"/>
      <c r="I121" s="70"/>
      <c r="J121" s="71"/>
      <c r="K121" s="70">
        <f>D27</f>
        <v>0</v>
      </c>
      <c r="L121" s="70" t="e">
        <f>D14</f>
        <v>#DIV/0!</v>
      </c>
      <c r="M121" s="48" t="e">
        <f t="shared" si="1"/>
        <v>#DIV/0!</v>
      </c>
    </row>
    <row r="122" spans="5:13" ht="13" customHeight="1">
      <c r="E122" s="25">
        <v>121</v>
      </c>
      <c r="F122" s="70">
        <f>D11</f>
        <v>0</v>
      </c>
      <c r="G122" s="71"/>
      <c r="H122" s="70"/>
      <c r="I122" s="70"/>
      <c r="J122" s="71"/>
      <c r="K122" s="70">
        <f>D27</f>
        <v>0</v>
      </c>
      <c r="L122" s="71"/>
      <c r="M122" s="48" t="e">
        <f t="shared" si="1"/>
        <v>#DIV/0!</v>
      </c>
    </row>
    <row r="123" spans="5:13" ht="13" customHeight="1">
      <c r="E123" s="25">
        <v>122</v>
      </c>
      <c r="F123" s="70">
        <f>D11</f>
        <v>0</v>
      </c>
      <c r="G123" s="71"/>
      <c r="H123" s="70"/>
      <c r="I123" s="70"/>
      <c r="J123" s="71"/>
      <c r="K123" s="70">
        <f>D27</f>
        <v>0</v>
      </c>
      <c r="L123" s="71"/>
      <c r="M123" s="48" t="e">
        <f t="shared" si="1"/>
        <v>#DIV/0!</v>
      </c>
    </row>
    <row r="124" spans="5:13" ht="13" customHeight="1">
      <c r="E124" s="25">
        <v>123</v>
      </c>
      <c r="F124" s="70">
        <f>D11</f>
        <v>0</v>
      </c>
      <c r="G124" s="71"/>
      <c r="H124" s="70"/>
      <c r="I124" s="70"/>
      <c r="J124" s="71"/>
      <c r="K124" s="70">
        <f>D27</f>
        <v>0</v>
      </c>
      <c r="L124" s="71"/>
      <c r="M124" s="48" t="e">
        <f t="shared" si="1"/>
        <v>#DIV/0!</v>
      </c>
    </row>
    <row r="125" spans="5:13" ht="13" customHeight="1">
      <c r="E125" s="25">
        <v>124</v>
      </c>
      <c r="F125" s="70">
        <f>D11</f>
        <v>0</v>
      </c>
      <c r="G125" s="71"/>
      <c r="H125" s="70"/>
      <c r="I125" s="70"/>
      <c r="J125" s="71"/>
      <c r="K125" s="70">
        <f>D27</f>
        <v>0</v>
      </c>
      <c r="L125" s="71"/>
      <c r="M125" s="48" t="e">
        <f t="shared" si="1"/>
        <v>#DIV/0!</v>
      </c>
    </row>
    <row r="126" spans="5:13" ht="13" customHeight="1">
      <c r="E126" s="25">
        <v>125</v>
      </c>
      <c r="F126" s="70">
        <f>D11</f>
        <v>0</v>
      </c>
      <c r="G126" s="71"/>
      <c r="H126" s="70"/>
      <c r="I126" s="70"/>
      <c r="J126" s="70">
        <f>D17</f>
        <v>0</v>
      </c>
      <c r="K126" s="70">
        <f>D27</f>
        <v>0</v>
      </c>
      <c r="L126" s="71"/>
      <c r="M126" s="48" t="e">
        <f t="shared" si="1"/>
        <v>#DIV/0!</v>
      </c>
    </row>
    <row r="127" spans="5:13" ht="13" customHeight="1">
      <c r="E127" s="25">
        <v>126</v>
      </c>
      <c r="F127" s="70">
        <f>D11</f>
        <v>0</v>
      </c>
      <c r="G127" s="71"/>
      <c r="H127" s="70"/>
      <c r="I127" s="70"/>
      <c r="J127" s="71"/>
      <c r="K127" s="70">
        <f>D27</f>
        <v>0</v>
      </c>
      <c r="L127" s="71"/>
      <c r="M127" s="48" t="e">
        <f t="shared" si="1"/>
        <v>#DIV/0!</v>
      </c>
    </row>
    <row r="128" spans="5:13" ht="13" customHeight="1">
      <c r="E128" s="25">
        <v>127</v>
      </c>
      <c r="F128" s="70">
        <f>D11</f>
        <v>0</v>
      </c>
      <c r="G128" s="71"/>
      <c r="H128" s="70"/>
      <c r="I128" s="70"/>
      <c r="J128" s="71"/>
      <c r="K128" s="70">
        <f>D27</f>
        <v>0</v>
      </c>
      <c r="L128" s="71"/>
      <c r="M128" s="48" t="e">
        <f t="shared" si="1"/>
        <v>#DIV/0!</v>
      </c>
    </row>
    <row r="129" spans="5:13" ht="13" customHeight="1">
      <c r="E129" s="25">
        <v>128</v>
      </c>
      <c r="F129" s="70">
        <f>D11</f>
        <v>0</v>
      </c>
      <c r="G129" s="71"/>
      <c r="H129" s="70"/>
      <c r="I129" s="70"/>
      <c r="J129" s="71"/>
      <c r="K129" s="70">
        <f>D27</f>
        <v>0</v>
      </c>
      <c r="L129" s="70" t="e">
        <f>D14</f>
        <v>#DIV/0!</v>
      </c>
      <c r="M129" s="48" t="e">
        <f t="shared" si="1"/>
        <v>#DIV/0!</v>
      </c>
    </row>
    <row r="130" spans="5:13" ht="13" customHeight="1">
      <c r="E130" s="25">
        <v>129</v>
      </c>
      <c r="F130" s="70">
        <f>D11</f>
        <v>0</v>
      </c>
      <c r="G130" s="71"/>
      <c r="H130" s="70"/>
      <c r="I130" s="70"/>
      <c r="J130" s="71"/>
      <c r="K130" s="70">
        <f>D27</f>
        <v>0</v>
      </c>
      <c r="L130" s="71"/>
      <c r="M130" s="48" t="e">
        <f t="shared" si="1"/>
        <v>#DIV/0!</v>
      </c>
    </row>
    <row r="131" spans="5:13" ht="13" customHeight="1">
      <c r="E131" s="25">
        <v>130</v>
      </c>
      <c r="F131" s="70">
        <f>D11</f>
        <v>0</v>
      </c>
      <c r="G131" s="71"/>
      <c r="H131" s="70">
        <f>Q3</f>
        <v>0</v>
      </c>
      <c r="I131" s="70">
        <f>Q4</f>
        <v>0</v>
      </c>
      <c r="J131" s="71"/>
      <c r="K131" s="70">
        <f>D27</f>
        <v>0</v>
      </c>
      <c r="L131" s="71"/>
      <c r="M131" s="48" t="e">
        <f t="shared" si="1"/>
        <v>#DIV/0!</v>
      </c>
    </row>
    <row r="132" spans="5:13" ht="13" customHeight="1">
      <c r="E132" s="25">
        <v>131</v>
      </c>
      <c r="F132" s="70">
        <f>D11</f>
        <v>0</v>
      </c>
      <c r="G132" s="71"/>
      <c r="H132" s="70"/>
      <c r="I132" s="70"/>
      <c r="J132" s="71"/>
      <c r="K132" s="70">
        <f>D27</f>
        <v>0</v>
      </c>
      <c r="L132" s="71"/>
      <c r="M132" s="48" t="e">
        <f t="shared" ref="M132:M195" si="2">M131+SUM(F132:I132)-SUM(J132:L132)</f>
        <v>#DIV/0!</v>
      </c>
    </row>
    <row r="133" spans="5:13" ht="13" customHeight="1">
      <c r="E133" s="25">
        <v>132</v>
      </c>
      <c r="F133" s="70">
        <f>D11</f>
        <v>0</v>
      </c>
      <c r="G133" s="71"/>
      <c r="H133" s="70"/>
      <c r="I133" s="70"/>
      <c r="J133" s="71"/>
      <c r="K133" s="70">
        <f>D27</f>
        <v>0</v>
      </c>
      <c r="L133" s="71"/>
      <c r="M133" s="48" t="e">
        <f t="shared" si="2"/>
        <v>#DIV/0!</v>
      </c>
    </row>
    <row r="134" spans="5:13" ht="13" customHeight="1">
      <c r="E134" s="25">
        <v>133</v>
      </c>
      <c r="F134" s="70">
        <f>D11</f>
        <v>0</v>
      </c>
      <c r="G134" s="71"/>
      <c r="H134" s="70"/>
      <c r="I134" s="70"/>
      <c r="J134" s="71"/>
      <c r="K134" s="70">
        <f>D27</f>
        <v>0</v>
      </c>
      <c r="L134" s="71"/>
      <c r="M134" s="48" t="e">
        <f t="shared" si="2"/>
        <v>#DIV/0!</v>
      </c>
    </row>
    <row r="135" spans="5:13" ht="13" customHeight="1">
      <c r="E135" s="25">
        <v>134</v>
      </c>
      <c r="F135" s="70">
        <f>D11</f>
        <v>0</v>
      </c>
      <c r="G135" s="71"/>
      <c r="H135" s="70"/>
      <c r="I135" s="70"/>
      <c r="J135" s="71"/>
      <c r="K135" s="70">
        <f>D27</f>
        <v>0</v>
      </c>
      <c r="L135" s="71"/>
      <c r="M135" s="48" t="e">
        <f t="shared" si="2"/>
        <v>#DIV/0!</v>
      </c>
    </row>
    <row r="136" spans="5:13" ht="13" customHeight="1">
      <c r="E136" s="25">
        <v>135</v>
      </c>
      <c r="F136" s="70">
        <f>D11</f>
        <v>0</v>
      </c>
      <c r="G136" s="70"/>
      <c r="H136" s="70"/>
      <c r="I136" s="70"/>
      <c r="J136" s="71"/>
      <c r="K136" s="70">
        <f>D27</f>
        <v>0</v>
      </c>
      <c r="L136" s="70" t="e">
        <f>D14</f>
        <v>#DIV/0!</v>
      </c>
      <c r="M136" s="48" t="e">
        <f t="shared" si="2"/>
        <v>#DIV/0!</v>
      </c>
    </row>
    <row r="137" spans="5:13" ht="13" customHeight="1">
      <c r="E137" s="25">
        <v>136</v>
      </c>
      <c r="F137" s="70">
        <f>D11</f>
        <v>0</v>
      </c>
      <c r="G137" s="71"/>
      <c r="H137" s="70"/>
      <c r="I137" s="70"/>
      <c r="J137" s="71"/>
      <c r="K137" s="70">
        <f>D27</f>
        <v>0</v>
      </c>
      <c r="L137" s="71"/>
      <c r="M137" s="48" t="e">
        <f t="shared" si="2"/>
        <v>#DIV/0!</v>
      </c>
    </row>
    <row r="138" spans="5:13" ht="13" customHeight="1">
      <c r="E138" s="25">
        <v>137</v>
      </c>
      <c r="F138" s="70">
        <f>D11</f>
        <v>0</v>
      </c>
      <c r="G138" s="71"/>
      <c r="H138" s="70"/>
      <c r="I138" s="70"/>
      <c r="J138" s="71"/>
      <c r="K138" s="70">
        <f>D27</f>
        <v>0</v>
      </c>
      <c r="L138" s="71"/>
      <c r="M138" s="48" t="e">
        <f t="shared" si="2"/>
        <v>#DIV/0!</v>
      </c>
    </row>
    <row r="139" spans="5:13" ht="13" customHeight="1">
      <c r="E139" s="25">
        <v>138</v>
      </c>
      <c r="F139" s="70">
        <f>D11</f>
        <v>0</v>
      </c>
      <c r="G139" s="71"/>
      <c r="H139" s="70"/>
      <c r="I139" s="70"/>
      <c r="J139" s="71"/>
      <c r="K139" s="70">
        <f>D27</f>
        <v>0</v>
      </c>
      <c r="L139" s="71"/>
      <c r="M139" s="48" t="e">
        <f t="shared" si="2"/>
        <v>#DIV/0!</v>
      </c>
    </row>
    <row r="140" spans="5:13" ht="13" customHeight="1">
      <c r="E140" s="25">
        <v>139</v>
      </c>
      <c r="F140" s="70">
        <f>D11</f>
        <v>0</v>
      </c>
      <c r="G140" s="71"/>
      <c r="H140" s="70"/>
      <c r="I140" s="70"/>
      <c r="J140" s="71"/>
      <c r="K140" s="70">
        <f>D27</f>
        <v>0</v>
      </c>
      <c r="L140" s="71"/>
      <c r="M140" s="48" t="e">
        <f t="shared" si="2"/>
        <v>#DIV/0!</v>
      </c>
    </row>
    <row r="141" spans="5:13" ht="13" customHeight="1">
      <c r="E141" s="25">
        <v>140</v>
      </c>
      <c r="F141" s="70">
        <f>D11</f>
        <v>0</v>
      </c>
      <c r="G141" s="71"/>
      <c r="H141" s="70"/>
      <c r="I141" s="70"/>
      <c r="J141" s="71"/>
      <c r="K141" s="70">
        <f>D27</f>
        <v>0</v>
      </c>
      <c r="L141" s="71"/>
      <c r="M141" s="48" t="e">
        <f t="shared" si="2"/>
        <v>#DIV/0!</v>
      </c>
    </row>
    <row r="142" spans="5:13" ht="13" customHeight="1">
      <c r="E142" s="25">
        <v>141</v>
      </c>
      <c r="F142" s="70">
        <f>D11</f>
        <v>0</v>
      </c>
      <c r="G142" s="71"/>
      <c r="H142" s="70"/>
      <c r="I142" s="70"/>
      <c r="J142" s="71"/>
      <c r="K142" s="70">
        <f>D27</f>
        <v>0</v>
      </c>
      <c r="L142" s="71"/>
      <c r="M142" s="48" t="e">
        <f t="shared" si="2"/>
        <v>#DIV/0!</v>
      </c>
    </row>
    <row r="143" spans="5:13" ht="13" customHeight="1">
      <c r="E143" s="25">
        <v>142</v>
      </c>
      <c r="F143" s="70">
        <f>D11</f>
        <v>0</v>
      </c>
      <c r="G143" s="71"/>
      <c r="H143" s="70"/>
      <c r="I143" s="70"/>
      <c r="J143" s="71"/>
      <c r="K143" s="70">
        <f>D27</f>
        <v>0</v>
      </c>
      <c r="L143" s="70" t="e">
        <f>D14</f>
        <v>#DIV/0!</v>
      </c>
      <c r="M143" s="48" t="e">
        <f t="shared" si="2"/>
        <v>#DIV/0!</v>
      </c>
    </row>
    <row r="144" spans="5:13" ht="13" customHeight="1">
      <c r="E144" s="25">
        <v>143</v>
      </c>
      <c r="F144" s="70">
        <f>D11</f>
        <v>0</v>
      </c>
      <c r="G144" s="71"/>
      <c r="H144" s="70"/>
      <c r="I144" s="70"/>
      <c r="J144" s="71"/>
      <c r="K144" s="70">
        <f>D27</f>
        <v>0</v>
      </c>
      <c r="L144" s="71"/>
      <c r="M144" s="48" t="e">
        <f t="shared" si="2"/>
        <v>#DIV/0!</v>
      </c>
    </row>
    <row r="145" spans="5:13" ht="13" customHeight="1">
      <c r="E145" s="25">
        <v>144</v>
      </c>
      <c r="F145" s="70">
        <f>D11</f>
        <v>0</v>
      </c>
      <c r="G145" s="71"/>
      <c r="H145" s="70"/>
      <c r="I145" s="70"/>
      <c r="J145" s="71"/>
      <c r="K145" s="70">
        <f>D27</f>
        <v>0</v>
      </c>
      <c r="L145" s="71"/>
      <c r="M145" s="48" t="e">
        <f t="shared" si="2"/>
        <v>#DIV/0!</v>
      </c>
    </row>
    <row r="146" spans="5:13" ht="13" customHeight="1">
      <c r="E146" s="25">
        <v>145</v>
      </c>
      <c r="F146" s="70">
        <f>D11</f>
        <v>0</v>
      </c>
      <c r="G146" s="71"/>
      <c r="H146" s="70">
        <f>Q3</f>
        <v>0</v>
      </c>
      <c r="I146" s="70">
        <f>Q4</f>
        <v>0</v>
      </c>
      <c r="J146" s="71"/>
      <c r="K146" s="70">
        <f>D27</f>
        <v>0</v>
      </c>
      <c r="L146" s="71"/>
      <c r="M146" s="48" t="e">
        <f t="shared" si="2"/>
        <v>#DIV/0!</v>
      </c>
    </row>
    <row r="147" spans="5:13" ht="13" customHeight="1">
      <c r="E147" s="25">
        <v>146</v>
      </c>
      <c r="F147" s="70">
        <f>D11</f>
        <v>0</v>
      </c>
      <c r="G147" s="71"/>
      <c r="H147" s="70"/>
      <c r="I147" s="70"/>
      <c r="J147" s="71"/>
      <c r="K147" s="70">
        <f>D27</f>
        <v>0</v>
      </c>
      <c r="L147" s="71"/>
      <c r="M147" s="48" t="e">
        <f t="shared" si="2"/>
        <v>#DIV/0!</v>
      </c>
    </row>
    <row r="148" spans="5:13" ht="13" customHeight="1">
      <c r="E148" s="25">
        <v>147</v>
      </c>
      <c r="F148" s="70">
        <f>D11</f>
        <v>0</v>
      </c>
      <c r="G148" s="71"/>
      <c r="H148" s="70"/>
      <c r="I148" s="70"/>
      <c r="J148" s="71"/>
      <c r="K148" s="70">
        <f>D27</f>
        <v>0</v>
      </c>
      <c r="L148" s="71"/>
      <c r="M148" s="48" t="e">
        <f t="shared" si="2"/>
        <v>#DIV/0!</v>
      </c>
    </row>
    <row r="149" spans="5:13" ht="13" customHeight="1">
      <c r="E149" s="25">
        <v>148</v>
      </c>
      <c r="F149" s="70">
        <f>D11</f>
        <v>0</v>
      </c>
      <c r="G149" s="71"/>
      <c r="H149" s="70"/>
      <c r="I149" s="70"/>
      <c r="J149" s="71"/>
      <c r="K149" s="70">
        <f>D27</f>
        <v>0</v>
      </c>
      <c r="L149" s="71"/>
      <c r="M149" s="48" t="e">
        <f t="shared" si="2"/>
        <v>#DIV/0!</v>
      </c>
    </row>
    <row r="150" spans="5:13" ht="13" customHeight="1">
      <c r="E150" s="25">
        <v>149</v>
      </c>
      <c r="F150" s="70">
        <f>D11</f>
        <v>0</v>
      </c>
      <c r="G150" s="71"/>
      <c r="H150" s="70"/>
      <c r="I150" s="70"/>
      <c r="J150" s="71"/>
      <c r="K150" s="70">
        <f>D27</f>
        <v>0</v>
      </c>
      <c r="L150" s="71"/>
      <c r="M150" s="48" t="e">
        <f t="shared" si="2"/>
        <v>#DIV/0!</v>
      </c>
    </row>
    <row r="151" spans="5:13" ht="13" customHeight="1">
      <c r="E151" s="25">
        <v>150</v>
      </c>
      <c r="F151" s="70">
        <f>D11</f>
        <v>0</v>
      </c>
      <c r="G151" s="70">
        <f>D6</f>
        <v>0</v>
      </c>
      <c r="H151" s="70"/>
      <c r="I151" s="70"/>
      <c r="J151" s="71"/>
      <c r="K151" s="70">
        <f>D27</f>
        <v>0</v>
      </c>
      <c r="L151" s="70" t="e">
        <f>D14</f>
        <v>#DIV/0!</v>
      </c>
      <c r="M151" s="48" t="e">
        <f t="shared" si="2"/>
        <v>#DIV/0!</v>
      </c>
    </row>
    <row r="152" spans="5:13" ht="13" customHeight="1">
      <c r="E152" s="25">
        <v>151</v>
      </c>
      <c r="F152" s="70">
        <f>D11</f>
        <v>0</v>
      </c>
      <c r="G152" s="71"/>
      <c r="H152" s="70"/>
      <c r="I152" s="70"/>
      <c r="J152" s="71"/>
      <c r="K152" s="70">
        <f>D27</f>
        <v>0</v>
      </c>
      <c r="L152" s="71"/>
      <c r="M152" s="48" t="e">
        <f t="shared" si="2"/>
        <v>#DIV/0!</v>
      </c>
    </row>
    <row r="153" spans="5:13" ht="13" customHeight="1">
      <c r="E153" s="25">
        <v>152</v>
      </c>
      <c r="F153" s="70">
        <f>D11</f>
        <v>0</v>
      </c>
      <c r="G153" s="71"/>
      <c r="H153" s="70"/>
      <c r="I153" s="70"/>
      <c r="J153" s="71"/>
      <c r="K153" s="70">
        <f>D27</f>
        <v>0</v>
      </c>
      <c r="L153" s="71"/>
      <c r="M153" s="48" t="e">
        <f t="shared" si="2"/>
        <v>#DIV/0!</v>
      </c>
    </row>
    <row r="154" spans="5:13" ht="13" customHeight="1">
      <c r="E154" s="25">
        <v>153</v>
      </c>
      <c r="F154" s="70">
        <f>D11</f>
        <v>0</v>
      </c>
      <c r="G154" s="71"/>
      <c r="H154" s="70"/>
      <c r="I154" s="70"/>
      <c r="J154" s="71"/>
      <c r="K154" s="70">
        <f>D27</f>
        <v>0</v>
      </c>
      <c r="L154" s="71"/>
      <c r="M154" s="48" t="e">
        <f t="shared" si="2"/>
        <v>#DIV/0!</v>
      </c>
    </row>
    <row r="155" spans="5:13" ht="13" customHeight="1">
      <c r="E155" s="25">
        <v>154</v>
      </c>
      <c r="F155" s="70">
        <f>D11</f>
        <v>0</v>
      </c>
      <c r="G155" s="71"/>
      <c r="H155" s="70"/>
      <c r="I155" s="70"/>
      <c r="J155" s="71"/>
      <c r="K155" s="70">
        <f>D27</f>
        <v>0</v>
      </c>
      <c r="L155" s="71"/>
      <c r="M155" s="48" t="e">
        <f t="shared" si="2"/>
        <v>#DIV/0!</v>
      </c>
    </row>
    <row r="156" spans="5:13" ht="13" customHeight="1">
      <c r="E156" s="25">
        <v>155</v>
      </c>
      <c r="F156" s="70">
        <f>D11</f>
        <v>0</v>
      </c>
      <c r="G156" s="71"/>
      <c r="H156" s="70"/>
      <c r="I156" s="70"/>
      <c r="J156" s="70">
        <f>D17</f>
        <v>0</v>
      </c>
      <c r="K156" s="70">
        <f>D27</f>
        <v>0</v>
      </c>
      <c r="L156" s="71"/>
      <c r="M156" s="48" t="e">
        <f t="shared" si="2"/>
        <v>#DIV/0!</v>
      </c>
    </row>
    <row r="157" spans="5:13" ht="13" customHeight="1">
      <c r="E157" s="25">
        <v>156</v>
      </c>
      <c r="F157" s="70">
        <f>D11</f>
        <v>0</v>
      </c>
      <c r="G157" s="71"/>
      <c r="H157" s="70"/>
      <c r="I157" s="70"/>
      <c r="J157" s="71"/>
      <c r="K157" s="70">
        <f>D27</f>
        <v>0</v>
      </c>
      <c r="L157" s="71"/>
      <c r="M157" s="48" t="e">
        <f t="shared" si="2"/>
        <v>#DIV/0!</v>
      </c>
    </row>
    <row r="158" spans="5:13" ht="13" customHeight="1">
      <c r="E158" s="25">
        <v>157</v>
      </c>
      <c r="F158" s="70">
        <f>D11</f>
        <v>0</v>
      </c>
      <c r="G158" s="71"/>
      <c r="H158" s="70"/>
      <c r="I158" s="70"/>
      <c r="J158" s="71"/>
      <c r="K158" s="70">
        <f>D27</f>
        <v>0</v>
      </c>
      <c r="L158" s="71"/>
      <c r="M158" s="48" t="e">
        <f t="shared" si="2"/>
        <v>#DIV/0!</v>
      </c>
    </row>
    <row r="159" spans="5:13" ht="13" customHeight="1">
      <c r="E159" s="25">
        <v>158</v>
      </c>
      <c r="F159" s="70">
        <f>D11</f>
        <v>0</v>
      </c>
      <c r="G159" s="71"/>
      <c r="H159" s="70"/>
      <c r="I159" s="70"/>
      <c r="J159" s="71"/>
      <c r="K159" s="70">
        <f>D27</f>
        <v>0</v>
      </c>
      <c r="L159" s="70" t="e">
        <f>D14</f>
        <v>#DIV/0!</v>
      </c>
      <c r="M159" s="48" t="e">
        <f t="shared" si="2"/>
        <v>#DIV/0!</v>
      </c>
    </row>
    <row r="160" spans="5:13" ht="13" customHeight="1">
      <c r="E160" s="25">
        <v>159</v>
      </c>
      <c r="F160" s="70">
        <f>D11</f>
        <v>0</v>
      </c>
      <c r="G160" s="71"/>
      <c r="H160" s="70"/>
      <c r="I160" s="70"/>
      <c r="J160" s="71"/>
      <c r="K160" s="70">
        <f>D27</f>
        <v>0</v>
      </c>
      <c r="L160" s="71"/>
      <c r="M160" s="48" t="e">
        <f t="shared" si="2"/>
        <v>#DIV/0!</v>
      </c>
    </row>
    <row r="161" spans="5:13" ht="13" customHeight="1">
      <c r="E161" s="25">
        <v>160</v>
      </c>
      <c r="F161" s="70">
        <f>D11</f>
        <v>0</v>
      </c>
      <c r="G161" s="71"/>
      <c r="H161" s="70">
        <f>Q3</f>
        <v>0</v>
      </c>
      <c r="I161" s="70">
        <f>Q4</f>
        <v>0</v>
      </c>
      <c r="J161" s="71"/>
      <c r="K161" s="70">
        <f>D27</f>
        <v>0</v>
      </c>
      <c r="L161" s="71"/>
      <c r="M161" s="48" t="e">
        <f t="shared" si="2"/>
        <v>#DIV/0!</v>
      </c>
    </row>
    <row r="162" spans="5:13" ht="13" customHeight="1">
      <c r="E162" s="25">
        <v>161</v>
      </c>
      <c r="F162" s="70">
        <f>D11</f>
        <v>0</v>
      </c>
      <c r="G162" s="71"/>
      <c r="H162" s="70"/>
      <c r="I162" s="70"/>
      <c r="J162" s="71"/>
      <c r="K162" s="70">
        <f>D27</f>
        <v>0</v>
      </c>
      <c r="L162" s="71"/>
      <c r="M162" s="48" t="e">
        <f t="shared" si="2"/>
        <v>#DIV/0!</v>
      </c>
    </row>
    <row r="163" spans="5:13" ht="13" customHeight="1">
      <c r="E163" s="25">
        <v>162</v>
      </c>
      <c r="F163" s="70">
        <f>D11</f>
        <v>0</v>
      </c>
      <c r="G163" s="71"/>
      <c r="H163" s="70"/>
      <c r="I163" s="70"/>
      <c r="J163" s="71"/>
      <c r="K163" s="70">
        <f>D27</f>
        <v>0</v>
      </c>
      <c r="L163" s="71"/>
      <c r="M163" s="48" t="e">
        <f t="shared" si="2"/>
        <v>#DIV/0!</v>
      </c>
    </row>
    <row r="164" spans="5:13" ht="13" customHeight="1">
      <c r="E164" s="25">
        <v>163</v>
      </c>
      <c r="F164" s="70">
        <f>D11</f>
        <v>0</v>
      </c>
      <c r="G164" s="71"/>
      <c r="H164" s="70"/>
      <c r="I164" s="70"/>
      <c r="J164" s="71"/>
      <c r="K164" s="70">
        <f>D27</f>
        <v>0</v>
      </c>
      <c r="L164" s="71"/>
      <c r="M164" s="48" t="e">
        <f t="shared" si="2"/>
        <v>#DIV/0!</v>
      </c>
    </row>
    <row r="165" spans="5:13" ht="13" customHeight="1">
      <c r="E165" s="25">
        <v>164</v>
      </c>
      <c r="F165" s="70">
        <f>D11</f>
        <v>0</v>
      </c>
      <c r="G165" s="71"/>
      <c r="H165" s="70"/>
      <c r="I165" s="70"/>
      <c r="J165" s="71"/>
      <c r="K165" s="70">
        <f>D27</f>
        <v>0</v>
      </c>
      <c r="L165" s="71"/>
      <c r="M165" s="48" t="e">
        <f t="shared" si="2"/>
        <v>#DIV/0!</v>
      </c>
    </row>
    <row r="166" spans="5:13" ht="13" customHeight="1">
      <c r="E166" s="25">
        <v>165</v>
      </c>
      <c r="F166" s="70">
        <f>D11</f>
        <v>0</v>
      </c>
      <c r="G166" s="70"/>
      <c r="H166" s="70"/>
      <c r="I166" s="70"/>
      <c r="J166" s="71"/>
      <c r="K166" s="70">
        <f>D27</f>
        <v>0</v>
      </c>
      <c r="L166" s="70" t="e">
        <f>D14</f>
        <v>#DIV/0!</v>
      </c>
      <c r="M166" s="48" t="e">
        <f t="shared" si="2"/>
        <v>#DIV/0!</v>
      </c>
    </row>
    <row r="167" spans="5:13" ht="13" customHeight="1">
      <c r="E167" s="25">
        <v>166</v>
      </c>
      <c r="F167" s="70">
        <f>D11</f>
        <v>0</v>
      </c>
      <c r="G167" s="71"/>
      <c r="H167" s="70"/>
      <c r="I167" s="70"/>
      <c r="J167" s="71"/>
      <c r="K167" s="70">
        <f>D27</f>
        <v>0</v>
      </c>
      <c r="L167" s="71"/>
      <c r="M167" s="48" t="e">
        <f t="shared" si="2"/>
        <v>#DIV/0!</v>
      </c>
    </row>
    <row r="168" spans="5:13" ht="13" customHeight="1">
      <c r="E168" s="25">
        <v>167</v>
      </c>
      <c r="F168" s="70">
        <f>D11</f>
        <v>0</v>
      </c>
      <c r="G168" s="71"/>
      <c r="H168" s="70"/>
      <c r="I168" s="70"/>
      <c r="J168" s="71"/>
      <c r="K168" s="70">
        <f>D27</f>
        <v>0</v>
      </c>
      <c r="L168" s="71"/>
      <c r="M168" s="48" t="e">
        <f t="shared" si="2"/>
        <v>#DIV/0!</v>
      </c>
    </row>
    <row r="169" spans="5:13" ht="13" customHeight="1">
      <c r="E169" s="25">
        <v>168</v>
      </c>
      <c r="F169" s="70">
        <f>D11</f>
        <v>0</v>
      </c>
      <c r="G169" s="71"/>
      <c r="H169" s="70"/>
      <c r="I169" s="70"/>
      <c r="J169" s="71"/>
      <c r="K169" s="70">
        <f>D27</f>
        <v>0</v>
      </c>
      <c r="L169" s="71"/>
      <c r="M169" s="48" t="e">
        <f t="shared" si="2"/>
        <v>#DIV/0!</v>
      </c>
    </row>
    <row r="170" spans="5:13" ht="13" customHeight="1">
      <c r="E170" s="25">
        <v>169</v>
      </c>
      <c r="F170" s="70">
        <f>D11</f>
        <v>0</v>
      </c>
      <c r="G170" s="71"/>
      <c r="H170" s="70"/>
      <c r="I170" s="70"/>
      <c r="J170" s="71"/>
      <c r="K170" s="70">
        <f>D27</f>
        <v>0</v>
      </c>
      <c r="L170" s="71"/>
      <c r="M170" s="48" t="e">
        <f t="shared" si="2"/>
        <v>#DIV/0!</v>
      </c>
    </row>
    <row r="171" spans="5:13" ht="13" customHeight="1">
      <c r="E171" s="25">
        <v>170</v>
      </c>
      <c r="F171" s="70">
        <f>D11</f>
        <v>0</v>
      </c>
      <c r="G171" s="71"/>
      <c r="H171" s="70"/>
      <c r="I171" s="70"/>
      <c r="J171" s="71"/>
      <c r="K171" s="70">
        <f>D27</f>
        <v>0</v>
      </c>
      <c r="L171" s="71"/>
      <c r="M171" s="48" t="e">
        <f t="shared" si="2"/>
        <v>#DIV/0!</v>
      </c>
    </row>
    <row r="172" spans="5:13" ht="13" customHeight="1">
      <c r="E172" s="25">
        <v>171</v>
      </c>
      <c r="F172" s="70">
        <f>D11</f>
        <v>0</v>
      </c>
      <c r="G172" s="71"/>
      <c r="H172" s="70"/>
      <c r="I172" s="70"/>
      <c r="J172" s="71"/>
      <c r="K172" s="70">
        <f>D27</f>
        <v>0</v>
      </c>
      <c r="L172" s="71"/>
      <c r="M172" s="48" t="e">
        <f t="shared" si="2"/>
        <v>#DIV/0!</v>
      </c>
    </row>
    <row r="173" spans="5:13" ht="13" customHeight="1">
      <c r="E173" s="25">
        <v>172</v>
      </c>
      <c r="F173" s="70">
        <f>D11</f>
        <v>0</v>
      </c>
      <c r="G173" s="71"/>
      <c r="H173" s="70"/>
      <c r="I173" s="70"/>
      <c r="J173" s="71"/>
      <c r="K173" s="70">
        <f>D27</f>
        <v>0</v>
      </c>
      <c r="L173" s="70" t="e">
        <f>D14</f>
        <v>#DIV/0!</v>
      </c>
      <c r="M173" s="48" t="e">
        <f t="shared" si="2"/>
        <v>#DIV/0!</v>
      </c>
    </row>
    <row r="174" spans="5:13" ht="13" customHeight="1">
      <c r="E174" s="25">
        <v>173</v>
      </c>
      <c r="F174" s="70">
        <f>D11</f>
        <v>0</v>
      </c>
      <c r="G174" s="71"/>
      <c r="H174" s="70"/>
      <c r="I174" s="70"/>
      <c r="J174" s="71"/>
      <c r="K174" s="70">
        <f>D27</f>
        <v>0</v>
      </c>
      <c r="L174" s="71"/>
      <c r="M174" s="48" t="e">
        <f t="shared" si="2"/>
        <v>#DIV/0!</v>
      </c>
    </row>
    <row r="175" spans="5:13" ht="13" customHeight="1">
      <c r="E175" s="25">
        <v>174</v>
      </c>
      <c r="F175" s="70">
        <f>D11</f>
        <v>0</v>
      </c>
      <c r="G175" s="71"/>
      <c r="H175" s="70"/>
      <c r="I175" s="70"/>
      <c r="J175" s="71"/>
      <c r="K175" s="70">
        <f>D27</f>
        <v>0</v>
      </c>
      <c r="L175" s="71"/>
      <c r="M175" s="48" t="e">
        <f t="shared" si="2"/>
        <v>#DIV/0!</v>
      </c>
    </row>
    <row r="176" spans="5:13" ht="13" customHeight="1">
      <c r="E176" s="25">
        <v>175</v>
      </c>
      <c r="F176" s="70">
        <f>D11</f>
        <v>0</v>
      </c>
      <c r="G176" s="71"/>
      <c r="H176" s="70">
        <f>Q3</f>
        <v>0</v>
      </c>
      <c r="I176" s="70">
        <f>Q4</f>
        <v>0</v>
      </c>
      <c r="J176" s="71"/>
      <c r="K176" s="70">
        <f>D27</f>
        <v>0</v>
      </c>
      <c r="L176" s="71"/>
      <c r="M176" s="48" t="e">
        <f t="shared" si="2"/>
        <v>#DIV/0!</v>
      </c>
    </row>
    <row r="177" spans="5:13" ht="13" customHeight="1">
      <c r="E177" s="25">
        <v>176</v>
      </c>
      <c r="F177" s="70">
        <f>D11</f>
        <v>0</v>
      </c>
      <c r="G177" s="71"/>
      <c r="H177" s="70"/>
      <c r="I177" s="70"/>
      <c r="J177" s="71"/>
      <c r="K177" s="70">
        <f>D27</f>
        <v>0</v>
      </c>
      <c r="L177" s="71"/>
      <c r="M177" s="48" t="e">
        <f t="shared" si="2"/>
        <v>#DIV/0!</v>
      </c>
    </row>
    <row r="178" spans="5:13" ht="13" customHeight="1">
      <c r="E178" s="25">
        <v>177</v>
      </c>
      <c r="F178" s="70">
        <f>D11</f>
        <v>0</v>
      </c>
      <c r="G178" s="71"/>
      <c r="H178" s="70"/>
      <c r="I178" s="70"/>
      <c r="J178" s="71"/>
      <c r="K178" s="70">
        <f>D27</f>
        <v>0</v>
      </c>
      <c r="L178" s="71"/>
      <c r="M178" s="48" t="e">
        <f t="shared" si="2"/>
        <v>#DIV/0!</v>
      </c>
    </row>
    <row r="179" spans="5:13" ht="13" customHeight="1">
      <c r="E179" s="25">
        <v>178</v>
      </c>
      <c r="F179" s="70">
        <f>D11</f>
        <v>0</v>
      </c>
      <c r="G179" s="71"/>
      <c r="H179" s="70"/>
      <c r="I179" s="70"/>
      <c r="J179" s="71"/>
      <c r="K179" s="70">
        <f>D27</f>
        <v>0</v>
      </c>
      <c r="L179" s="71"/>
      <c r="M179" s="48" t="e">
        <f t="shared" si="2"/>
        <v>#DIV/0!</v>
      </c>
    </row>
    <row r="180" spans="5:13" ht="13" customHeight="1">
      <c r="E180" s="25">
        <v>179</v>
      </c>
      <c r="F180" s="70">
        <f>D11</f>
        <v>0</v>
      </c>
      <c r="G180" s="71"/>
      <c r="H180" s="70"/>
      <c r="I180" s="70"/>
      <c r="J180" s="71"/>
      <c r="K180" s="70">
        <f>D27</f>
        <v>0</v>
      </c>
      <c r="L180" s="71"/>
      <c r="M180" s="48" t="e">
        <f t="shared" si="2"/>
        <v>#DIV/0!</v>
      </c>
    </row>
    <row r="181" spans="5:13" ht="13" customHeight="1">
      <c r="E181" s="25">
        <v>180</v>
      </c>
      <c r="F181" s="70">
        <f>D11</f>
        <v>0</v>
      </c>
      <c r="G181" s="70">
        <f>D6</f>
        <v>0</v>
      </c>
      <c r="H181" s="70"/>
      <c r="I181" s="70"/>
      <c r="J181" s="71"/>
      <c r="K181" s="70">
        <f>D27</f>
        <v>0</v>
      </c>
      <c r="L181" s="70" t="e">
        <f>D14</f>
        <v>#DIV/0!</v>
      </c>
      <c r="M181" s="48" t="e">
        <f t="shared" si="2"/>
        <v>#DIV/0!</v>
      </c>
    </row>
    <row r="182" spans="5:13" ht="13" customHeight="1">
      <c r="E182" s="25">
        <v>181</v>
      </c>
      <c r="F182" s="70">
        <f>D11</f>
        <v>0</v>
      </c>
      <c r="G182" s="71"/>
      <c r="H182" s="70"/>
      <c r="I182" s="70"/>
      <c r="J182" s="71"/>
      <c r="K182" s="70">
        <f>D27</f>
        <v>0</v>
      </c>
      <c r="L182" s="71"/>
      <c r="M182" s="48" t="e">
        <f t="shared" si="2"/>
        <v>#DIV/0!</v>
      </c>
    </row>
    <row r="183" spans="5:13" ht="13" customHeight="1">
      <c r="E183" s="25">
        <v>182</v>
      </c>
      <c r="F183" s="70">
        <f>D11</f>
        <v>0</v>
      </c>
      <c r="G183" s="71"/>
      <c r="H183" s="70"/>
      <c r="I183" s="70"/>
      <c r="J183" s="71"/>
      <c r="K183" s="70">
        <f>D27</f>
        <v>0</v>
      </c>
      <c r="L183" s="71"/>
      <c r="M183" s="48" t="e">
        <f t="shared" si="2"/>
        <v>#DIV/0!</v>
      </c>
    </row>
    <row r="184" spans="5:13" ht="13" customHeight="1">
      <c r="E184" s="25">
        <v>183</v>
      </c>
      <c r="F184" s="70">
        <f>D11</f>
        <v>0</v>
      </c>
      <c r="G184" s="71"/>
      <c r="H184" s="70"/>
      <c r="I184" s="70"/>
      <c r="J184" s="71"/>
      <c r="K184" s="70">
        <f>D27</f>
        <v>0</v>
      </c>
      <c r="L184" s="71"/>
      <c r="M184" s="48" t="e">
        <f t="shared" si="2"/>
        <v>#DIV/0!</v>
      </c>
    </row>
    <row r="185" spans="5:13" ht="13" customHeight="1">
      <c r="E185" s="25">
        <v>184</v>
      </c>
      <c r="F185" s="70">
        <f>D11</f>
        <v>0</v>
      </c>
      <c r="G185" s="71"/>
      <c r="H185" s="70"/>
      <c r="I185" s="70"/>
      <c r="J185" s="71"/>
      <c r="K185" s="70">
        <f>D27</f>
        <v>0</v>
      </c>
      <c r="L185" s="71"/>
      <c r="M185" s="48" t="e">
        <f t="shared" si="2"/>
        <v>#DIV/0!</v>
      </c>
    </row>
    <row r="186" spans="5:13" ht="13" customHeight="1">
      <c r="E186" s="25">
        <v>185</v>
      </c>
      <c r="F186" s="70">
        <f>D11</f>
        <v>0</v>
      </c>
      <c r="G186" s="71"/>
      <c r="H186" s="70"/>
      <c r="I186" s="70"/>
      <c r="J186" s="70">
        <f>D17</f>
        <v>0</v>
      </c>
      <c r="K186" s="70">
        <f>D27</f>
        <v>0</v>
      </c>
      <c r="L186" s="71"/>
      <c r="M186" s="48" t="e">
        <f t="shared" si="2"/>
        <v>#DIV/0!</v>
      </c>
    </row>
    <row r="187" spans="5:13" ht="13" customHeight="1">
      <c r="E187" s="25">
        <v>186</v>
      </c>
      <c r="F187" s="70">
        <f>D11</f>
        <v>0</v>
      </c>
      <c r="G187" s="71"/>
      <c r="H187" s="70"/>
      <c r="I187" s="70"/>
      <c r="J187" s="71"/>
      <c r="K187" s="70">
        <f>D27</f>
        <v>0</v>
      </c>
      <c r="L187" s="71"/>
      <c r="M187" s="48" t="e">
        <f t="shared" si="2"/>
        <v>#DIV/0!</v>
      </c>
    </row>
    <row r="188" spans="5:13" ht="13" customHeight="1">
      <c r="E188" s="25">
        <v>187</v>
      </c>
      <c r="F188" s="70">
        <f>D11</f>
        <v>0</v>
      </c>
      <c r="G188" s="71"/>
      <c r="H188" s="70"/>
      <c r="I188" s="70"/>
      <c r="J188" s="71"/>
      <c r="K188" s="70">
        <f>D27</f>
        <v>0</v>
      </c>
      <c r="L188" s="71"/>
      <c r="M188" s="48" t="e">
        <f t="shared" si="2"/>
        <v>#DIV/0!</v>
      </c>
    </row>
    <row r="189" spans="5:13" ht="13" customHeight="1">
      <c r="E189" s="25">
        <v>188</v>
      </c>
      <c r="F189" s="70">
        <f>D11</f>
        <v>0</v>
      </c>
      <c r="G189" s="71"/>
      <c r="H189" s="70"/>
      <c r="I189" s="70"/>
      <c r="J189" s="71"/>
      <c r="K189" s="70">
        <f>D27</f>
        <v>0</v>
      </c>
      <c r="L189" s="70" t="e">
        <f>D14</f>
        <v>#DIV/0!</v>
      </c>
      <c r="M189" s="48" t="e">
        <f t="shared" si="2"/>
        <v>#DIV/0!</v>
      </c>
    </row>
    <row r="190" spans="5:13" ht="13" customHeight="1">
      <c r="E190" s="25">
        <v>189</v>
      </c>
      <c r="F190" s="70">
        <f>D11</f>
        <v>0</v>
      </c>
      <c r="G190" s="71"/>
      <c r="H190" s="70"/>
      <c r="I190" s="70"/>
      <c r="J190" s="71"/>
      <c r="K190" s="70">
        <f>D27</f>
        <v>0</v>
      </c>
      <c r="L190" s="71"/>
      <c r="M190" s="48" t="e">
        <f t="shared" si="2"/>
        <v>#DIV/0!</v>
      </c>
    </row>
    <row r="191" spans="5:13" ht="13" customHeight="1">
      <c r="E191" s="25">
        <v>190</v>
      </c>
      <c r="F191" s="70">
        <f>D11</f>
        <v>0</v>
      </c>
      <c r="G191" s="71"/>
      <c r="H191" s="70">
        <f>Q3</f>
        <v>0</v>
      </c>
      <c r="I191" s="70">
        <f>Q4</f>
        <v>0</v>
      </c>
      <c r="J191" s="71"/>
      <c r="K191" s="70">
        <f>D27</f>
        <v>0</v>
      </c>
      <c r="L191" s="71"/>
      <c r="M191" s="48" t="e">
        <f t="shared" si="2"/>
        <v>#DIV/0!</v>
      </c>
    </row>
    <row r="192" spans="5:13" ht="13" customHeight="1">
      <c r="E192" s="25">
        <v>191</v>
      </c>
      <c r="F192" s="70">
        <f>D11</f>
        <v>0</v>
      </c>
      <c r="G192" s="71"/>
      <c r="H192" s="70"/>
      <c r="I192" s="70"/>
      <c r="J192" s="71"/>
      <c r="K192" s="70">
        <f>D27</f>
        <v>0</v>
      </c>
      <c r="L192" s="71"/>
      <c r="M192" s="48" t="e">
        <f t="shared" si="2"/>
        <v>#DIV/0!</v>
      </c>
    </row>
    <row r="193" spans="5:13" ht="13" customHeight="1">
      <c r="E193" s="25">
        <v>192</v>
      </c>
      <c r="F193" s="70">
        <f>D11</f>
        <v>0</v>
      </c>
      <c r="G193" s="71"/>
      <c r="H193" s="70"/>
      <c r="I193" s="70"/>
      <c r="J193" s="71"/>
      <c r="K193" s="70">
        <f>D27</f>
        <v>0</v>
      </c>
      <c r="L193" s="71"/>
      <c r="M193" s="48" t="e">
        <f t="shared" si="2"/>
        <v>#DIV/0!</v>
      </c>
    </row>
    <row r="194" spans="5:13" ht="13" customHeight="1">
      <c r="E194" s="25">
        <v>193</v>
      </c>
      <c r="F194" s="70">
        <f>D11</f>
        <v>0</v>
      </c>
      <c r="G194" s="71"/>
      <c r="H194" s="70"/>
      <c r="I194" s="70"/>
      <c r="J194" s="71"/>
      <c r="K194" s="70">
        <f>D27</f>
        <v>0</v>
      </c>
      <c r="L194" s="71"/>
      <c r="M194" s="48" t="e">
        <f t="shared" si="2"/>
        <v>#DIV/0!</v>
      </c>
    </row>
    <row r="195" spans="5:13" ht="13" customHeight="1">
      <c r="E195" s="25">
        <v>194</v>
      </c>
      <c r="F195" s="70">
        <f>D11</f>
        <v>0</v>
      </c>
      <c r="G195" s="71"/>
      <c r="H195" s="70"/>
      <c r="I195" s="70"/>
      <c r="J195" s="71"/>
      <c r="K195" s="70">
        <f>D27</f>
        <v>0</v>
      </c>
      <c r="L195" s="71"/>
      <c r="M195" s="48" t="e">
        <f t="shared" si="2"/>
        <v>#DIV/0!</v>
      </c>
    </row>
    <row r="196" spans="5:13" ht="13" customHeight="1">
      <c r="E196" s="25">
        <v>195</v>
      </c>
      <c r="F196" s="70">
        <f>D11</f>
        <v>0</v>
      </c>
      <c r="G196" s="70"/>
      <c r="H196" s="70"/>
      <c r="I196" s="70"/>
      <c r="J196" s="71"/>
      <c r="K196" s="70">
        <f>D27</f>
        <v>0</v>
      </c>
      <c r="L196" s="70" t="e">
        <f>D14</f>
        <v>#DIV/0!</v>
      </c>
      <c r="M196" s="48" t="e">
        <f t="shared" ref="M196:M259" si="3">M195+SUM(F196:I196)-SUM(J196:L196)</f>
        <v>#DIV/0!</v>
      </c>
    </row>
    <row r="197" spans="5:13" ht="13" customHeight="1">
      <c r="E197" s="25">
        <v>196</v>
      </c>
      <c r="F197" s="70">
        <f>D11</f>
        <v>0</v>
      </c>
      <c r="G197" s="71"/>
      <c r="H197" s="70"/>
      <c r="I197" s="70"/>
      <c r="J197" s="71"/>
      <c r="K197" s="70">
        <f>D27</f>
        <v>0</v>
      </c>
      <c r="L197" s="71"/>
      <c r="M197" s="48" t="e">
        <f t="shared" si="3"/>
        <v>#DIV/0!</v>
      </c>
    </row>
    <row r="198" spans="5:13" ht="13" customHeight="1">
      <c r="E198" s="25">
        <v>197</v>
      </c>
      <c r="F198" s="70">
        <f>D11</f>
        <v>0</v>
      </c>
      <c r="G198" s="71"/>
      <c r="H198" s="70"/>
      <c r="I198" s="70"/>
      <c r="J198" s="71"/>
      <c r="K198" s="70">
        <f>D27</f>
        <v>0</v>
      </c>
      <c r="L198" s="71"/>
      <c r="M198" s="48" t="e">
        <f t="shared" si="3"/>
        <v>#DIV/0!</v>
      </c>
    </row>
    <row r="199" spans="5:13" ht="13" customHeight="1">
      <c r="E199" s="25">
        <v>198</v>
      </c>
      <c r="F199" s="70">
        <f>D11</f>
        <v>0</v>
      </c>
      <c r="G199" s="71"/>
      <c r="H199" s="70"/>
      <c r="I199" s="70"/>
      <c r="J199" s="71"/>
      <c r="K199" s="70">
        <f>D27</f>
        <v>0</v>
      </c>
      <c r="L199" s="71"/>
      <c r="M199" s="48" t="e">
        <f t="shared" si="3"/>
        <v>#DIV/0!</v>
      </c>
    </row>
    <row r="200" spans="5:13" ht="13" customHeight="1">
      <c r="E200" s="25">
        <v>199</v>
      </c>
      <c r="F200" s="70">
        <f>D11</f>
        <v>0</v>
      </c>
      <c r="G200" s="71"/>
      <c r="H200" s="70"/>
      <c r="I200" s="70"/>
      <c r="J200" s="71"/>
      <c r="K200" s="70">
        <f>D27</f>
        <v>0</v>
      </c>
      <c r="L200" s="71"/>
      <c r="M200" s="48" t="e">
        <f t="shared" si="3"/>
        <v>#DIV/0!</v>
      </c>
    </row>
    <row r="201" spans="5:13" ht="13" customHeight="1">
      <c r="E201" s="25">
        <v>200</v>
      </c>
      <c r="F201" s="70">
        <f>D11</f>
        <v>0</v>
      </c>
      <c r="G201" s="71"/>
      <c r="H201" s="70"/>
      <c r="I201" s="70"/>
      <c r="J201" s="71"/>
      <c r="K201" s="70">
        <f>D27</f>
        <v>0</v>
      </c>
      <c r="L201" s="71"/>
      <c r="M201" s="48" t="e">
        <f t="shared" si="3"/>
        <v>#DIV/0!</v>
      </c>
    </row>
    <row r="202" spans="5:13" ht="13" customHeight="1">
      <c r="E202" s="25">
        <v>201</v>
      </c>
      <c r="F202" s="70">
        <f>D11</f>
        <v>0</v>
      </c>
      <c r="G202" s="71"/>
      <c r="H202" s="70"/>
      <c r="I202" s="70"/>
      <c r="J202" s="71"/>
      <c r="K202" s="70">
        <f>D27</f>
        <v>0</v>
      </c>
      <c r="L202" s="71"/>
      <c r="M202" s="48" t="e">
        <f t="shared" si="3"/>
        <v>#DIV/0!</v>
      </c>
    </row>
    <row r="203" spans="5:13" ht="13" customHeight="1">
      <c r="E203" s="25">
        <v>202</v>
      </c>
      <c r="F203" s="70">
        <f>D11</f>
        <v>0</v>
      </c>
      <c r="G203" s="71"/>
      <c r="H203" s="70"/>
      <c r="I203" s="70"/>
      <c r="J203" s="71"/>
      <c r="K203" s="70">
        <f>D27</f>
        <v>0</v>
      </c>
      <c r="L203" s="70" t="e">
        <f>D14</f>
        <v>#DIV/0!</v>
      </c>
      <c r="M203" s="48" t="e">
        <f t="shared" si="3"/>
        <v>#DIV/0!</v>
      </c>
    </row>
    <row r="204" spans="5:13" ht="13" customHeight="1">
      <c r="E204" s="25">
        <v>203</v>
      </c>
      <c r="F204" s="70">
        <f>D11</f>
        <v>0</v>
      </c>
      <c r="G204" s="71"/>
      <c r="H204" s="70"/>
      <c r="I204" s="70"/>
      <c r="J204" s="71"/>
      <c r="K204" s="70">
        <f>D27</f>
        <v>0</v>
      </c>
      <c r="L204" s="71"/>
      <c r="M204" s="48" t="e">
        <f t="shared" si="3"/>
        <v>#DIV/0!</v>
      </c>
    </row>
    <row r="205" spans="5:13" ht="13" customHeight="1">
      <c r="E205" s="25">
        <v>204</v>
      </c>
      <c r="F205" s="70">
        <f>D11</f>
        <v>0</v>
      </c>
      <c r="G205" s="71"/>
      <c r="H205" s="70"/>
      <c r="I205" s="70"/>
      <c r="J205" s="71"/>
      <c r="K205" s="70">
        <f>D27</f>
        <v>0</v>
      </c>
      <c r="L205" s="71"/>
      <c r="M205" s="48" t="e">
        <f t="shared" si="3"/>
        <v>#DIV/0!</v>
      </c>
    </row>
    <row r="206" spans="5:13" ht="13" customHeight="1">
      <c r="E206" s="25">
        <v>205</v>
      </c>
      <c r="F206" s="70">
        <f>D11</f>
        <v>0</v>
      </c>
      <c r="G206" s="71"/>
      <c r="H206" s="70">
        <f>Q3</f>
        <v>0</v>
      </c>
      <c r="I206" s="70">
        <f>Q4</f>
        <v>0</v>
      </c>
      <c r="J206" s="71"/>
      <c r="K206" s="70">
        <f>D27</f>
        <v>0</v>
      </c>
      <c r="L206" s="71"/>
      <c r="M206" s="48" t="e">
        <f t="shared" si="3"/>
        <v>#DIV/0!</v>
      </c>
    </row>
    <row r="207" spans="5:13" ht="13" customHeight="1">
      <c r="E207" s="25">
        <v>206</v>
      </c>
      <c r="F207" s="70">
        <f>D11</f>
        <v>0</v>
      </c>
      <c r="G207" s="71"/>
      <c r="H207" s="70"/>
      <c r="I207" s="70"/>
      <c r="J207" s="71"/>
      <c r="K207" s="70">
        <f>D27</f>
        <v>0</v>
      </c>
      <c r="L207" s="71"/>
      <c r="M207" s="48" t="e">
        <f t="shared" si="3"/>
        <v>#DIV/0!</v>
      </c>
    </row>
    <row r="208" spans="5:13" ht="13" customHeight="1">
      <c r="E208" s="25">
        <v>207</v>
      </c>
      <c r="F208" s="70">
        <f>D11</f>
        <v>0</v>
      </c>
      <c r="G208" s="71"/>
      <c r="H208" s="70"/>
      <c r="I208" s="70"/>
      <c r="J208" s="71"/>
      <c r="K208" s="70">
        <f>D27</f>
        <v>0</v>
      </c>
      <c r="L208" s="71"/>
      <c r="M208" s="48" t="e">
        <f t="shared" si="3"/>
        <v>#DIV/0!</v>
      </c>
    </row>
    <row r="209" spans="5:13" ht="13" customHeight="1">
      <c r="E209" s="25">
        <v>208</v>
      </c>
      <c r="F209" s="70">
        <f>D11</f>
        <v>0</v>
      </c>
      <c r="G209" s="71"/>
      <c r="H209" s="70"/>
      <c r="I209" s="70"/>
      <c r="J209" s="71"/>
      <c r="K209" s="70">
        <f>D27</f>
        <v>0</v>
      </c>
      <c r="L209" s="71"/>
      <c r="M209" s="48" t="e">
        <f t="shared" si="3"/>
        <v>#DIV/0!</v>
      </c>
    </row>
    <row r="210" spans="5:13" ht="13" customHeight="1">
      <c r="E210" s="25">
        <v>209</v>
      </c>
      <c r="F210" s="70">
        <f>D11</f>
        <v>0</v>
      </c>
      <c r="G210" s="71"/>
      <c r="H210" s="70"/>
      <c r="I210" s="70"/>
      <c r="J210" s="71"/>
      <c r="K210" s="70">
        <f>D27</f>
        <v>0</v>
      </c>
      <c r="L210" s="71"/>
      <c r="M210" s="48" t="e">
        <f t="shared" si="3"/>
        <v>#DIV/0!</v>
      </c>
    </row>
    <row r="211" spans="5:13" ht="13" customHeight="1">
      <c r="E211" s="25">
        <v>210</v>
      </c>
      <c r="F211" s="70">
        <f>D11</f>
        <v>0</v>
      </c>
      <c r="G211" s="70">
        <f>D6</f>
        <v>0</v>
      </c>
      <c r="H211" s="70"/>
      <c r="I211" s="70"/>
      <c r="J211" s="71"/>
      <c r="K211" s="70">
        <f>D27</f>
        <v>0</v>
      </c>
      <c r="L211" s="70" t="e">
        <f>D14</f>
        <v>#DIV/0!</v>
      </c>
      <c r="M211" s="48" t="e">
        <f t="shared" si="3"/>
        <v>#DIV/0!</v>
      </c>
    </row>
    <row r="212" spans="5:13" ht="13" customHeight="1">
      <c r="E212" s="25">
        <v>211</v>
      </c>
      <c r="F212" s="70">
        <f>D11</f>
        <v>0</v>
      </c>
      <c r="G212" s="71"/>
      <c r="H212" s="70"/>
      <c r="I212" s="70"/>
      <c r="J212" s="71"/>
      <c r="K212" s="70">
        <f>D27</f>
        <v>0</v>
      </c>
      <c r="L212" s="71"/>
      <c r="M212" s="48" t="e">
        <f t="shared" si="3"/>
        <v>#DIV/0!</v>
      </c>
    </row>
    <row r="213" spans="5:13" ht="13" customHeight="1">
      <c r="E213" s="25">
        <v>212</v>
      </c>
      <c r="F213" s="70">
        <f>D11</f>
        <v>0</v>
      </c>
      <c r="G213" s="71"/>
      <c r="H213" s="70"/>
      <c r="I213" s="70"/>
      <c r="J213" s="71"/>
      <c r="K213" s="70">
        <f>D27</f>
        <v>0</v>
      </c>
      <c r="L213" s="71"/>
      <c r="M213" s="48" t="e">
        <f t="shared" si="3"/>
        <v>#DIV/0!</v>
      </c>
    </row>
    <row r="214" spans="5:13" ht="13" customHeight="1">
      <c r="E214" s="25">
        <v>213</v>
      </c>
      <c r="F214" s="70">
        <f>D11</f>
        <v>0</v>
      </c>
      <c r="G214" s="71"/>
      <c r="H214" s="70"/>
      <c r="I214" s="70"/>
      <c r="J214" s="71"/>
      <c r="K214" s="70">
        <f>D27</f>
        <v>0</v>
      </c>
      <c r="L214" s="71"/>
      <c r="M214" s="48" t="e">
        <f t="shared" si="3"/>
        <v>#DIV/0!</v>
      </c>
    </row>
    <row r="215" spans="5:13" ht="13" customHeight="1">
      <c r="E215" s="25">
        <v>214</v>
      </c>
      <c r="F215" s="70">
        <f>D11</f>
        <v>0</v>
      </c>
      <c r="G215" s="71"/>
      <c r="H215" s="70"/>
      <c r="I215" s="70"/>
      <c r="J215" s="71"/>
      <c r="K215" s="70">
        <f>D27</f>
        <v>0</v>
      </c>
      <c r="L215" s="71"/>
      <c r="M215" s="48" t="e">
        <f t="shared" si="3"/>
        <v>#DIV/0!</v>
      </c>
    </row>
    <row r="216" spans="5:13" ht="13" customHeight="1">
      <c r="E216" s="25">
        <v>215</v>
      </c>
      <c r="F216" s="70">
        <f>D11</f>
        <v>0</v>
      </c>
      <c r="G216" s="71"/>
      <c r="H216" s="70"/>
      <c r="I216" s="70"/>
      <c r="J216" s="70">
        <f>D17</f>
        <v>0</v>
      </c>
      <c r="K216" s="70">
        <f>D27</f>
        <v>0</v>
      </c>
      <c r="L216" s="71"/>
      <c r="M216" s="48" t="e">
        <f t="shared" si="3"/>
        <v>#DIV/0!</v>
      </c>
    </row>
    <row r="217" spans="5:13" ht="13" customHeight="1">
      <c r="E217" s="25">
        <v>216</v>
      </c>
      <c r="F217" s="70">
        <f>D11</f>
        <v>0</v>
      </c>
      <c r="G217" s="71"/>
      <c r="H217" s="70"/>
      <c r="I217" s="70"/>
      <c r="J217" s="71"/>
      <c r="K217" s="70">
        <f>D27</f>
        <v>0</v>
      </c>
      <c r="L217" s="71"/>
      <c r="M217" s="48" t="e">
        <f t="shared" si="3"/>
        <v>#DIV/0!</v>
      </c>
    </row>
    <row r="218" spans="5:13" ht="13" customHeight="1">
      <c r="E218" s="25">
        <v>217</v>
      </c>
      <c r="F218" s="70">
        <f>D11</f>
        <v>0</v>
      </c>
      <c r="G218" s="71"/>
      <c r="H218" s="70"/>
      <c r="I218" s="70"/>
      <c r="J218" s="71"/>
      <c r="K218" s="70">
        <f>D27</f>
        <v>0</v>
      </c>
      <c r="L218" s="71"/>
      <c r="M218" s="48" t="e">
        <f t="shared" si="3"/>
        <v>#DIV/0!</v>
      </c>
    </row>
    <row r="219" spans="5:13" ht="13" customHeight="1">
      <c r="E219" s="25">
        <v>218</v>
      </c>
      <c r="F219" s="70">
        <f>D11</f>
        <v>0</v>
      </c>
      <c r="G219" s="71"/>
      <c r="H219" s="70"/>
      <c r="I219" s="70"/>
      <c r="J219" s="71"/>
      <c r="K219" s="70">
        <f>D27</f>
        <v>0</v>
      </c>
      <c r="L219" s="70" t="e">
        <f>D14</f>
        <v>#DIV/0!</v>
      </c>
      <c r="M219" s="48" t="e">
        <f t="shared" si="3"/>
        <v>#DIV/0!</v>
      </c>
    </row>
    <row r="220" spans="5:13" ht="13" customHeight="1">
      <c r="E220" s="25">
        <v>219</v>
      </c>
      <c r="F220" s="70">
        <f>D11</f>
        <v>0</v>
      </c>
      <c r="G220" s="71"/>
      <c r="H220" s="70"/>
      <c r="I220" s="70"/>
      <c r="J220" s="71"/>
      <c r="K220" s="70">
        <f>D27</f>
        <v>0</v>
      </c>
      <c r="L220" s="71"/>
      <c r="M220" s="48" t="e">
        <f t="shared" si="3"/>
        <v>#DIV/0!</v>
      </c>
    </row>
    <row r="221" spans="5:13" ht="13" customHeight="1">
      <c r="E221" s="25">
        <v>220</v>
      </c>
      <c r="F221" s="70">
        <f>D11</f>
        <v>0</v>
      </c>
      <c r="G221" s="71"/>
      <c r="H221" s="70">
        <f>Q3</f>
        <v>0</v>
      </c>
      <c r="I221" s="70">
        <f>Q4</f>
        <v>0</v>
      </c>
      <c r="J221" s="71"/>
      <c r="K221" s="70">
        <f>D27</f>
        <v>0</v>
      </c>
      <c r="L221" s="71"/>
      <c r="M221" s="48" t="e">
        <f t="shared" si="3"/>
        <v>#DIV/0!</v>
      </c>
    </row>
    <row r="222" spans="5:13" ht="13" customHeight="1">
      <c r="E222" s="25">
        <v>221</v>
      </c>
      <c r="F222" s="70">
        <f>D11</f>
        <v>0</v>
      </c>
      <c r="G222" s="71"/>
      <c r="H222" s="70"/>
      <c r="I222" s="70"/>
      <c r="J222" s="71"/>
      <c r="K222" s="70">
        <f>D27</f>
        <v>0</v>
      </c>
      <c r="L222" s="71"/>
      <c r="M222" s="48" t="e">
        <f t="shared" si="3"/>
        <v>#DIV/0!</v>
      </c>
    </row>
    <row r="223" spans="5:13" ht="13" customHeight="1">
      <c r="E223" s="25">
        <v>222</v>
      </c>
      <c r="F223" s="70">
        <f>D11</f>
        <v>0</v>
      </c>
      <c r="G223" s="71"/>
      <c r="H223" s="70"/>
      <c r="I223" s="70"/>
      <c r="J223" s="71"/>
      <c r="K223" s="70">
        <f>D27</f>
        <v>0</v>
      </c>
      <c r="L223" s="71"/>
      <c r="M223" s="48" t="e">
        <f t="shared" si="3"/>
        <v>#DIV/0!</v>
      </c>
    </row>
    <row r="224" spans="5:13" ht="13" customHeight="1">
      <c r="E224" s="25">
        <v>223</v>
      </c>
      <c r="F224" s="70">
        <f>D11</f>
        <v>0</v>
      </c>
      <c r="G224" s="71"/>
      <c r="H224" s="70"/>
      <c r="I224" s="70"/>
      <c r="J224" s="71"/>
      <c r="K224" s="70">
        <f>D27</f>
        <v>0</v>
      </c>
      <c r="L224" s="71"/>
      <c r="M224" s="48" t="e">
        <f t="shared" si="3"/>
        <v>#DIV/0!</v>
      </c>
    </row>
    <row r="225" spans="5:13" ht="13" customHeight="1">
      <c r="E225" s="25">
        <v>224</v>
      </c>
      <c r="F225" s="70">
        <f>D11</f>
        <v>0</v>
      </c>
      <c r="G225" s="71"/>
      <c r="H225" s="70"/>
      <c r="I225" s="70"/>
      <c r="J225" s="71"/>
      <c r="K225" s="70">
        <f>D27</f>
        <v>0</v>
      </c>
      <c r="L225" s="71"/>
      <c r="M225" s="48" t="e">
        <f t="shared" si="3"/>
        <v>#DIV/0!</v>
      </c>
    </row>
    <row r="226" spans="5:13" ht="13" customHeight="1">
      <c r="E226" s="25">
        <v>225</v>
      </c>
      <c r="F226" s="70">
        <f>D11</f>
        <v>0</v>
      </c>
      <c r="G226" s="70"/>
      <c r="H226" s="70"/>
      <c r="I226" s="70"/>
      <c r="J226" s="71"/>
      <c r="K226" s="70">
        <f>D27</f>
        <v>0</v>
      </c>
      <c r="L226" s="70" t="e">
        <f>D14</f>
        <v>#DIV/0!</v>
      </c>
      <c r="M226" s="48" t="e">
        <f t="shared" si="3"/>
        <v>#DIV/0!</v>
      </c>
    </row>
    <row r="227" spans="5:13" ht="13" customHeight="1">
      <c r="E227" s="25">
        <v>226</v>
      </c>
      <c r="F227" s="70">
        <f>D11</f>
        <v>0</v>
      </c>
      <c r="G227" s="71"/>
      <c r="H227" s="70"/>
      <c r="I227" s="70"/>
      <c r="J227" s="71"/>
      <c r="K227" s="70">
        <f>D27</f>
        <v>0</v>
      </c>
      <c r="L227" s="71"/>
      <c r="M227" s="48" t="e">
        <f t="shared" si="3"/>
        <v>#DIV/0!</v>
      </c>
    </row>
    <row r="228" spans="5:13" ht="13" customHeight="1">
      <c r="E228" s="25">
        <v>227</v>
      </c>
      <c r="F228" s="70">
        <f>D11</f>
        <v>0</v>
      </c>
      <c r="G228" s="71"/>
      <c r="H228" s="70"/>
      <c r="I228" s="70"/>
      <c r="J228" s="71"/>
      <c r="K228" s="70">
        <f>D27</f>
        <v>0</v>
      </c>
      <c r="L228" s="71"/>
      <c r="M228" s="48" t="e">
        <f t="shared" si="3"/>
        <v>#DIV/0!</v>
      </c>
    </row>
    <row r="229" spans="5:13" ht="13" customHeight="1">
      <c r="E229" s="25">
        <v>228</v>
      </c>
      <c r="F229" s="70">
        <f>D11</f>
        <v>0</v>
      </c>
      <c r="G229" s="71"/>
      <c r="H229" s="70"/>
      <c r="I229" s="70"/>
      <c r="J229" s="71"/>
      <c r="K229" s="70">
        <f>D27</f>
        <v>0</v>
      </c>
      <c r="L229" s="71"/>
      <c r="M229" s="48" t="e">
        <f t="shared" si="3"/>
        <v>#DIV/0!</v>
      </c>
    </row>
    <row r="230" spans="5:13" ht="13" customHeight="1">
      <c r="E230" s="25">
        <v>229</v>
      </c>
      <c r="F230" s="70">
        <f>D11</f>
        <v>0</v>
      </c>
      <c r="G230" s="71"/>
      <c r="H230" s="70"/>
      <c r="I230" s="70"/>
      <c r="J230" s="71"/>
      <c r="K230" s="70">
        <f>D27</f>
        <v>0</v>
      </c>
      <c r="L230" s="71"/>
      <c r="M230" s="48" t="e">
        <f t="shared" si="3"/>
        <v>#DIV/0!</v>
      </c>
    </row>
    <row r="231" spans="5:13" ht="13" customHeight="1">
      <c r="E231" s="25">
        <v>230</v>
      </c>
      <c r="F231" s="70">
        <f>D11</f>
        <v>0</v>
      </c>
      <c r="G231" s="71"/>
      <c r="H231" s="70"/>
      <c r="I231" s="70"/>
      <c r="J231" s="71"/>
      <c r="K231" s="70">
        <f>D27</f>
        <v>0</v>
      </c>
      <c r="L231" s="71"/>
      <c r="M231" s="48" t="e">
        <f t="shared" si="3"/>
        <v>#DIV/0!</v>
      </c>
    </row>
    <row r="232" spans="5:13" ht="13" customHeight="1">
      <c r="E232" s="25">
        <v>231</v>
      </c>
      <c r="F232" s="70">
        <f>D11</f>
        <v>0</v>
      </c>
      <c r="G232" s="71"/>
      <c r="H232" s="70"/>
      <c r="I232" s="70"/>
      <c r="J232" s="71"/>
      <c r="K232" s="70">
        <f>D27</f>
        <v>0</v>
      </c>
      <c r="L232" s="71"/>
      <c r="M232" s="48" t="e">
        <f t="shared" si="3"/>
        <v>#DIV/0!</v>
      </c>
    </row>
    <row r="233" spans="5:13" ht="13" customHeight="1">
      <c r="E233" s="25">
        <v>232</v>
      </c>
      <c r="F233" s="70">
        <f>D11</f>
        <v>0</v>
      </c>
      <c r="G233" s="71"/>
      <c r="H233" s="70"/>
      <c r="I233" s="70"/>
      <c r="J233" s="71"/>
      <c r="K233" s="70">
        <f>D27</f>
        <v>0</v>
      </c>
      <c r="L233" s="70" t="e">
        <f>D14</f>
        <v>#DIV/0!</v>
      </c>
      <c r="M233" s="48" t="e">
        <f t="shared" si="3"/>
        <v>#DIV/0!</v>
      </c>
    </row>
    <row r="234" spans="5:13" ht="13" customHeight="1">
      <c r="E234" s="25">
        <v>233</v>
      </c>
      <c r="F234" s="70">
        <f>D11</f>
        <v>0</v>
      </c>
      <c r="G234" s="71"/>
      <c r="H234" s="70"/>
      <c r="I234" s="70"/>
      <c r="J234" s="71"/>
      <c r="K234" s="70">
        <f>D27</f>
        <v>0</v>
      </c>
      <c r="L234" s="71"/>
      <c r="M234" s="48" t="e">
        <f t="shared" si="3"/>
        <v>#DIV/0!</v>
      </c>
    </row>
    <row r="235" spans="5:13" ht="13" customHeight="1">
      <c r="E235" s="25">
        <v>234</v>
      </c>
      <c r="F235" s="70">
        <f>D11</f>
        <v>0</v>
      </c>
      <c r="G235" s="71"/>
      <c r="H235" s="70"/>
      <c r="I235" s="70"/>
      <c r="J235" s="71"/>
      <c r="K235" s="70">
        <f>D27</f>
        <v>0</v>
      </c>
      <c r="L235" s="71"/>
      <c r="M235" s="48" t="e">
        <f t="shared" si="3"/>
        <v>#DIV/0!</v>
      </c>
    </row>
    <row r="236" spans="5:13" ht="13" customHeight="1">
      <c r="E236" s="25">
        <v>235</v>
      </c>
      <c r="F236" s="70">
        <f>D11</f>
        <v>0</v>
      </c>
      <c r="G236" s="71"/>
      <c r="H236" s="70">
        <f>Q3</f>
        <v>0</v>
      </c>
      <c r="I236" s="70">
        <f>Q4</f>
        <v>0</v>
      </c>
      <c r="J236" s="71"/>
      <c r="K236" s="70">
        <f>D27</f>
        <v>0</v>
      </c>
      <c r="L236" s="71"/>
      <c r="M236" s="48" t="e">
        <f t="shared" si="3"/>
        <v>#DIV/0!</v>
      </c>
    </row>
    <row r="237" spans="5:13" ht="13" customHeight="1">
      <c r="E237" s="25">
        <v>236</v>
      </c>
      <c r="F237" s="70">
        <f>D11</f>
        <v>0</v>
      </c>
      <c r="G237" s="71"/>
      <c r="H237" s="70"/>
      <c r="I237" s="70"/>
      <c r="J237" s="71"/>
      <c r="K237" s="70">
        <f>D27</f>
        <v>0</v>
      </c>
      <c r="L237" s="71"/>
      <c r="M237" s="48" t="e">
        <f t="shared" si="3"/>
        <v>#DIV/0!</v>
      </c>
    </row>
    <row r="238" spans="5:13" ht="13" customHeight="1">
      <c r="E238" s="25">
        <v>237</v>
      </c>
      <c r="F238" s="70">
        <f>D11</f>
        <v>0</v>
      </c>
      <c r="G238" s="71"/>
      <c r="H238" s="70"/>
      <c r="I238" s="70"/>
      <c r="J238" s="71"/>
      <c r="K238" s="70">
        <f>D27</f>
        <v>0</v>
      </c>
      <c r="L238" s="71"/>
      <c r="M238" s="48" t="e">
        <f t="shared" si="3"/>
        <v>#DIV/0!</v>
      </c>
    </row>
    <row r="239" spans="5:13" ht="13" customHeight="1">
      <c r="E239" s="25">
        <v>238</v>
      </c>
      <c r="F239" s="70">
        <f>D11</f>
        <v>0</v>
      </c>
      <c r="G239" s="71"/>
      <c r="H239" s="70"/>
      <c r="I239" s="70"/>
      <c r="J239" s="71"/>
      <c r="K239" s="70">
        <f>D27</f>
        <v>0</v>
      </c>
      <c r="L239" s="71"/>
      <c r="M239" s="48" t="e">
        <f t="shared" si="3"/>
        <v>#DIV/0!</v>
      </c>
    </row>
    <row r="240" spans="5:13" ht="13" customHeight="1">
      <c r="E240" s="25">
        <v>239</v>
      </c>
      <c r="F240" s="70">
        <f>D11</f>
        <v>0</v>
      </c>
      <c r="G240" s="71"/>
      <c r="H240" s="70"/>
      <c r="I240" s="70"/>
      <c r="J240" s="71"/>
      <c r="K240" s="70">
        <f>D27</f>
        <v>0</v>
      </c>
      <c r="L240" s="71"/>
      <c r="M240" s="48" t="e">
        <f t="shared" si="3"/>
        <v>#DIV/0!</v>
      </c>
    </row>
    <row r="241" spans="5:13" ht="13" customHeight="1">
      <c r="E241" s="25">
        <v>240</v>
      </c>
      <c r="F241" s="70">
        <f>D11</f>
        <v>0</v>
      </c>
      <c r="G241" s="70">
        <f>D6</f>
        <v>0</v>
      </c>
      <c r="H241" s="70"/>
      <c r="I241" s="70"/>
      <c r="J241" s="71"/>
      <c r="K241" s="70">
        <f>D27</f>
        <v>0</v>
      </c>
      <c r="L241" s="70" t="e">
        <f>D14</f>
        <v>#DIV/0!</v>
      </c>
      <c r="M241" s="48" t="e">
        <f t="shared" si="3"/>
        <v>#DIV/0!</v>
      </c>
    </row>
    <row r="242" spans="5:13" ht="13" customHeight="1">
      <c r="E242" s="25">
        <v>241</v>
      </c>
      <c r="F242" s="70">
        <f>D11</f>
        <v>0</v>
      </c>
      <c r="G242" s="71"/>
      <c r="H242" s="70"/>
      <c r="I242" s="70"/>
      <c r="J242" s="71"/>
      <c r="K242" s="70">
        <f>D27</f>
        <v>0</v>
      </c>
      <c r="L242" s="71"/>
      <c r="M242" s="48" t="e">
        <f t="shared" si="3"/>
        <v>#DIV/0!</v>
      </c>
    </row>
    <row r="243" spans="5:13" ht="13" customHeight="1">
      <c r="E243" s="25">
        <v>242</v>
      </c>
      <c r="F243" s="70">
        <f>D11</f>
        <v>0</v>
      </c>
      <c r="G243" s="71"/>
      <c r="H243" s="70"/>
      <c r="I243" s="70"/>
      <c r="J243" s="71"/>
      <c r="K243" s="70">
        <f>D27</f>
        <v>0</v>
      </c>
      <c r="L243" s="71"/>
      <c r="M243" s="48" t="e">
        <f t="shared" si="3"/>
        <v>#DIV/0!</v>
      </c>
    </row>
    <row r="244" spans="5:13" ht="13" customHeight="1">
      <c r="E244" s="25">
        <v>243</v>
      </c>
      <c r="F244" s="70">
        <f>D11</f>
        <v>0</v>
      </c>
      <c r="G244" s="71"/>
      <c r="H244" s="70"/>
      <c r="I244" s="70"/>
      <c r="J244" s="71"/>
      <c r="K244" s="70">
        <f>D27</f>
        <v>0</v>
      </c>
      <c r="L244" s="71"/>
      <c r="M244" s="48" t="e">
        <f t="shared" si="3"/>
        <v>#DIV/0!</v>
      </c>
    </row>
    <row r="245" spans="5:13" ht="13" customHeight="1">
      <c r="E245" s="25">
        <v>244</v>
      </c>
      <c r="F245" s="70">
        <f>D11</f>
        <v>0</v>
      </c>
      <c r="G245" s="71"/>
      <c r="H245" s="70"/>
      <c r="I245" s="70"/>
      <c r="J245" s="71"/>
      <c r="K245" s="70">
        <f>D27</f>
        <v>0</v>
      </c>
      <c r="L245" s="71"/>
      <c r="M245" s="48" t="e">
        <f t="shared" si="3"/>
        <v>#DIV/0!</v>
      </c>
    </row>
    <row r="246" spans="5:13" ht="13" customHeight="1">
      <c r="E246" s="25">
        <v>245</v>
      </c>
      <c r="F246" s="70">
        <f>D11</f>
        <v>0</v>
      </c>
      <c r="G246" s="71"/>
      <c r="H246" s="70"/>
      <c r="I246" s="70"/>
      <c r="J246" s="70">
        <f>D17</f>
        <v>0</v>
      </c>
      <c r="K246" s="70">
        <f>D27</f>
        <v>0</v>
      </c>
      <c r="L246" s="71"/>
      <c r="M246" s="48" t="e">
        <f t="shared" si="3"/>
        <v>#DIV/0!</v>
      </c>
    </row>
    <row r="247" spans="5:13" ht="13" customHeight="1">
      <c r="E247" s="25">
        <v>246</v>
      </c>
      <c r="F247" s="70">
        <f>D11</f>
        <v>0</v>
      </c>
      <c r="G247" s="71"/>
      <c r="H247" s="70"/>
      <c r="I247" s="70"/>
      <c r="J247" s="71"/>
      <c r="K247" s="70">
        <f>D27</f>
        <v>0</v>
      </c>
      <c r="L247" s="71"/>
      <c r="M247" s="48" t="e">
        <f t="shared" si="3"/>
        <v>#DIV/0!</v>
      </c>
    </row>
    <row r="248" spans="5:13" ht="13" customHeight="1">
      <c r="E248" s="25">
        <v>247</v>
      </c>
      <c r="F248" s="70">
        <f>D11</f>
        <v>0</v>
      </c>
      <c r="G248" s="71"/>
      <c r="H248" s="70"/>
      <c r="I248" s="70"/>
      <c r="J248" s="71"/>
      <c r="K248" s="70">
        <f>D27</f>
        <v>0</v>
      </c>
      <c r="L248" s="71"/>
      <c r="M248" s="48" t="e">
        <f t="shared" si="3"/>
        <v>#DIV/0!</v>
      </c>
    </row>
    <row r="249" spans="5:13" ht="13" customHeight="1">
      <c r="E249" s="25">
        <v>248</v>
      </c>
      <c r="F249" s="70">
        <f>D11</f>
        <v>0</v>
      </c>
      <c r="G249" s="71"/>
      <c r="H249" s="70"/>
      <c r="I249" s="70"/>
      <c r="J249" s="71"/>
      <c r="K249" s="70">
        <f>D27</f>
        <v>0</v>
      </c>
      <c r="L249" s="70" t="e">
        <f>D14</f>
        <v>#DIV/0!</v>
      </c>
      <c r="M249" s="48" t="e">
        <f t="shared" si="3"/>
        <v>#DIV/0!</v>
      </c>
    </row>
    <row r="250" spans="5:13" ht="13" customHeight="1">
      <c r="E250" s="25">
        <v>249</v>
      </c>
      <c r="F250" s="70">
        <f>D11</f>
        <v>0</v>
      </c>
      <c r="G250" s="71"/>
      <c r="H250" s="70"/>
      <c r="I250" s="70"/>
      <c r="J250" s="71"/>
      <c r="K250" s="70">
        <f>D27</f>
        <v>0</v>
      </c>
      <c r="L250" s="71"/>
      <c r="M250" s="48" t="e">
        <f t="shared" si="3"/>
        <v>#DIV/0!</v>
      </c>
    </row>
    <row r="251" spans="5:13" ht="13" customHeight="1">
      <c r="E251" s="25">
        <v>250</v>
      </c>
      <c r="F251" s="70">
        <f>D11</f>
        <v>0</v>
      </c>
      <c r="G251" s="71"/>
      <c r="H251" s="70">
        <f>Q3</f>
        <v>0</v>
      </c>
      <c r="I251" s="70">
        <f>Q4</f>
        <v>0</v>
      </c>
      <c r="J251" s="71"/>
      <c r="K251" s="70">
        <f>D27</f>
        <v>0</v>
      </c>
      <c r="L251" s="71"/>
      <c r="M251" s="48" t="e">
        <f t="shared" si="3"/>
        <v>#DIV/0!</v>
      </c>
    </row>
    <row r="252" spans="5:13" ht="13" customHeight="1">
      <c r="E252" s="25">
        <v>251</v>
      </c>
      <c r="F252" s="70">
        <f>D11</f>
        <v>0</v>
      </c>
      <c r="G252" s="71"/>
      <c r="H252" s="70"/>
      <c r="I252" s="70"/>
      <c r="J252" s="71"/>
      <c r="K252" s="70">
        <f>D27</f>
        <v>0</v>
      </c>
      <c r="L252" s="71"/>
      <c r="M252" s="48" t="e">
        <f t="shared" si="3"/>
        <v>#DIV/0!</v>
      </c>
    </row>
    <row r="253" spans="5:13" ht="13" customHeight="1">
      <c r="E253" s="25">
        <v>252</v>
      </c>
      <c r="F253" s="70">
        <f>D11</f>
        <v>0</v>
      </c>
      <c r="G253" s="71"/>
      <c r="H253" s="70"/>
      <c r="I253" s="70"/>
      <c r="J253" s="71"/>
      <c r="K253" s="70">
        <f>D27</f>
        <v>0</v>
      </c>
      <c r="L253" s="71"/>
      <c r="M253" s="48" t="e">
        <f t="shared" si="3"/>
        <v>#DIV/0!</v>
      </c>
    </row>
    <row r="254" spans="5:13" ht="13" customHeight="1">
      <c r="E254" s="25">
        <v>253</v>
      </c>
      <c r="F254" s="70">
        <f>D11</f>
        <v>0</v>
      </c>
      <c r="G254" s="71"/>
      <c r="H254" s="70"/>
      <c r="I254" s="70"/>
      <c r="J254" s="71"/>
      <c r="K254" s="70">
        <f>D27</f>
        <v>0</v>
      </c>
      <c r="L254" s="71"/>
      <c r="M254" s="48" t="e">
        <f t="shared" si="3"/>
        <v>#DIV/0!</v>
      </c>
    </row>
    <row r="255" spans="5:13" ht="13" customHeight="1">
      <c r="E255" s="25">
        <v>254</v>
      </c>
      <c r="F255" s="70">
        <f>D11</f>
        <v>0</v>
      </c>
      <c r="G255" s="71"/>
      <c r="H255" s="70"/>
      <c r="I255" s="70"/>
      <c r="J255" s="71"/>
      <c r="K255" s="70">
        <f>D27</f>
        <v>0</v>
      </c>
      <c r="L255" s="71"/>
      <c r="M255" s="48" t="e">
        <f t="shared" si="3"/>
        <v>#DIV/0!</v>
      </c>
    </row>
    <row r="256" spans="5:13" ht="13" customHeight="1">
      <c r="E256" s="25">
        <v>255</v>
      </c>
      <c r="F256" s="70">
        <f>D11</f>
        <v>0</v>
      </c>
      <c r="G256" s="70"/>
      <c r="H256" s="70"/>
      <c r="I256" s="70"/>
      <c r="J256" s="71"/>
      <c r="K256" s="70">
        <f>D27</f>
        <v>0</v>
      </c>
      <c r="L256" s="70" t="e">
        <f>D14</f>
        <v>#DIV/0!</v>
      </c>
      <c r="M256" s="48" t="e">
        <f t="shared" si="3"/>
        <v>#DIV/0!</v>
      </c>
    </row>
    <row r="257" spans="5:13" ht="13" customHeight="1">
      <c r="E257" s="25">
        <v>256</v>
      </c>
      <c r="F257" s="70">
        <f>D11</f>
        <v>0</v>
      </c>
      <c r="G257" s="71"/>
      <c r="H257" s="70"/>
      <c r="I257" s="70"/>
      <c r="J257" s="71"/>
      <c r="K257" s="70">
        <f>D27</f>
        <v>0</v>
      </c>
      <c r="L257" s="71"/>
      <c r="M257" s="48" t="e">
        <f t="shared" si="3"/>
        <v>#DIV/0!</v>
      </c>
    </row>
    <row r="258" spans="5:13" ht="13" customHeight="1">
      <c r="E258" s="25">
        <v>257</v>
      </c>
      <c r="F258" s="70">
        <f>D11</f>
        <v>0</v>
      </c>
      <c r="G258" s="71"/>
      <c r="H258" s="70"/>
      <c r="I258" s="70"/>
      <c r="J258" s="71"/>
      <c r="K258" s="70">
        <f>D27</f>
        <v>0</v>
      </c>
      <c r="L258" s="71"/>
      <c r="M258" s="48" t="e">
        <f t="shared" si="3"/>
        <v>#DIV/0!</v>
      </c>
    </row>
    <row r="259" spans="5:13" ht="13" customHeight="1">
      <c r="E259" s="25">
        <v>258</v>
      </c>
      <c r="F259" s="70">
        <f>D11</f>
        <v>0</v>
      </c>
      <c r="G259" s="71"/>
      <c r="H259" s="70"/>
      <c r="I259" s="70"/>
      <c r="J259" s="71"/>
      <c r="K259" s="70">
        <f>D27</f>
        <v>0</v>
      </c>
      <c r="L259" s="71"/>
      <c r="M259" s="48" t="e">
        <f t="shared" si="3"/>
        <v>#DIV/0!</v>
      </c>
    </row>
    <row r="260" spans="5:13" ht="13" customHeight="1">
      <c r="E260" s="25">
        <v>259</v>
      </c>
      <c r="F260" s="70">
        <f>D11</f>
        <v>0</v>
      </c>
      <c r="G260" s="71"/>
      <c r="H260" s="70"/>
      <c r="I260" s="70"/>
      <c r="J260" s="71"/>
      <c r="K260" s="70">
        <f>D27</f>
        <v>0</v>
      </c>
      <c r="L260" s="71"/>
      <c r="M260" s="48" t="e">
        <f t="shared" ref="M260:M323" si="4">M259+SUM(F260:I260)-SUM(J260:L260)</f>
        <v>#DIV/0!</v>
      </c>
    </row>
    <row r="261" spans="5:13" ht="13" customHeight="1">
      <c r="E261" s="25">
        <v>260</v>
      </c>
      <c r="F261" s="70">
        <f>D11</f>
        <v>0</v>
      </c>
      <c r="G261" s="71"/>
      <c r="H261" s="70"/>
      <c r="I261" s="70"/>
      <c r="J261" s="71"/>
      <c r="K261" s="70">
        <f>D27</f>
        <v>0</v>
      </c>
      <c r="L261" s="71"/>
      <c r="M261" s="48" t="e">
        <f t="shared" si="4"/>
        <v>#DIV/0!</v>
      </c>
    </row>
    <row r="262" spans="5:13" ht="13" customHeight="1">
      <c r="E262" s="25">
        <v>261</v>
      </c>
      <c r="F262" s="70">
        <f>D11</f>
        <v>0</v>
      </c>
      <c r="G262" s="71"/>
      <c r="H262" s="70"/>
      <c r="I262" s="70"/>
      <c r="J262" s="71"/>
      <c r="K262" s="70">
        <f>D27</f>
        <v>0</v>
      </c>
      <c r="L262" s="71"/>
      <c r="M262" s="48" t="e">
        <f t="shared" si="4"/>
        <v>#DIV/0!</v>
      </c>
    </row>
    <row r="263" spans="5:13" ht="13" customHeight="1">
      <c r="E263" s="25">
        <v>262</v>
      </c>
      <c r="F263" s="70">
        <f>D11</f>
        <v>0</v>
      </c>
      <c r="G263" s="71"/>
      <c r="H263" s="70"/>
      <c r="I263" s="70"/>
      <c r="J263" s="71"/>
      <c r="K263" s="70">
        <f>D27</f>
        <v>0</v>
      </c>
      <c r="L263" s="70" t="e">
        <f>D14</f>
        <v>#DIV/0!</v>
      </c>
      <c r="M263" s="48" t="e">
        <f t="shared" si="4"/>
        <v>#DIV/0!</v>
      </c>
    </row>
    <row r="264" spans="5:13" ht="13" customHeight="1">
      <c r="E264" s="25">
        <v>263</v>
      </c>
      <c r="F264" s="70">
        <f>D11</f>
        <v>0</v>
      </c>
      <c r="G264" s="71"/>
      <c r="H264" s="70"/>
      <c r="I264" s="70"/>
      <c r="J264" s="71"/>
      <c r="K264" s="70">
        <f>D27</f>
        <v>0</v>
      </c>
      <c r="L264" s="71"/>
      <c r="M264" s="48" t="e">
        <f t="shared" si="4"/>
        <v>#DIV/0!</v>
      </c>
    </row>
    <row r="265" spans="5:13" ht="13" customHeight="1">
      <c r="E265" s="25">
        <v>264</v>
      </c>
      <c r="F265" s="70">
        <f>D11</f>
        <v>0</v>
      </c>
      <c r="G265" s="71"/>
      <c r="H265" s="70"/>
      <c r="I265" s="70"/>
      <c r="J265" s="71"/>
      <c r="K265" s="70">
        <f>D27</f>
        <v>0</v>
      </c>
      <c r="L265" s="71"/>
      <c r="M265" s="48" t="e">
        <f t="shared" si="4"/>
        <v>#DIV/0!</v>
      </c>
    </row>
    <row r="266" spans="5:13" ht="13" customHeight="1">
      <c r="E266" s="25">
        <v>265</v>
      </c>
      <c r="F266" s="70">
        <f>D11</f>
        <v>0</v>
      </c>
      <c r="G266" s="71"/>
      <c r="H266" s="70">
        <f>Q3</f>
        <v>0</v>
      </c>
      <c r="I266" s="70">
        <f>Q4</f>
        <v>0</v>
      </c>
      <c r="J266" s="71"/>
      <c r="K266" s="70">
        <f>D27</f>
        <v>0</v>
      </c>
      <c r="L266" s="71"/>
      <c r="M266" s="48" t="e">
        <f t="shared" si="4"/>
        <v>#DIV/0!</v>
      </c>
    </row>
    <row r="267" spans="5:13" ht="13" customHeight="1">
      <c r="E267" s="25">
        <v>266</v>
      </c>
      <c r="F267" s="70">
        <f>D11</f>
        <v>0</v>
      </c>
      <c r="G267" s="71"/>
      <c r="H267" s="70"/>
      <c r="I267" s="70"/>
      <c r="J267" s="71"/>
      <c r="K267" s="70">
        <f>D27</f>
        <v>0</v>
      </c>
      <c r="L267" s="71"/>
      <c r="M267" s="48" t="e">
        <f t="shared" si="4"/>
        <v>#DIV/0!</v>
      </c>
    </row>
    <row r="268" spans="5:13" ht="13" customHeight="1">
      <c r="E268" s="25">
        <v>267</v>
      </c>
      <c r="F268" s="70">
        <f>D11</f>
        <v>0</v>
      </c>
      <c r="G268" s="71"/>
      <c r="H268" s="70"/>
      <c r="I268" s="70"/>
      <c r="J268" s="71"/>
      <c r="K268" s="70">
        <f>D27</f>
        <v>0</v>
      </c>
      <c r="L268" s="71"/>
      <c r="M268" s="48" t="e">
        <f t="shared" si="4"/>
        <v>#DIV/0!</v>
      </c>
    </row>
    <row r="269" spans="5:13" ht="13" customHeight="1">
      <c r="E269" s="25">
        <v>268</v>
      </c>
      <c r="F269" s="70">
        <f>D11</f>
        <v>0</v>
      </c>
      <c r="G269" s="71"/>
      <c r="H269" s="70"/>
      <c r="I269" s="70"/>
      <c r="J269" s="71"/>
      <c r="K269" s="70">
        <f>D27</f>
        <v>0</v>
      </c>
      <c r="L269" s="71"/>
      <c r="M269" s="48" t="e">
        <f t="shared" si="4"/>
        <v>#DIV/0!</v>
      </c>
    </row>
    <row r="270" spans="5:13" ht="13" customHeight="1">
      <c r="E270" s="25">
        <v>269</v>
      </c>
      <c r="F270" s="70">
        <f>D11</f>
        <v>0</v>
      </c>
      <c r="G270" s="71"/>
      <c r="H270" s="70"/>
      <c r="I270" s="70"/>
      <c r="J270" s="71"/>
      <c r="K270" s="70">
        <f>D27</f>
        <v>0</v>
      </c>
      <c r="L270" s="71"/>
      <c r="M270" s="48" t="e">
        <f t="shared" si="4"/>
        <v>#DIV/0!</v>
      </c>
    </row>
    <row r="271" spans="5:13" ht="13" customHeight="1">
      <c r="E271" s="25">
        <v>270</v>
      </c>
      <c r="F271" s="70">
        <f>D11</f>
        <v>0</v>
      </c>
      <c r="G271" s="70">
        <f>D6</f>
        <v>0</v>
      </c>
      <c r="H271" s="70"/>
      <c r="I271" s="70"/>
      <c r="J271" s="71"/>
      <c r="K271" s="70">
        <f>D27</f>
        <v>0</v>
      </c>
      <c r="L271" s="70" t="e">
        <f>D14</f>
        <v>#DIV/0!</v>
      </c>
      <c r="M271" s="48" t="e">
        <f t="shared" si="4"/>
        <v>#DIV/0!</v>
      </c>
    </row>
    <row r="272" spans="5:13" ht="13" customHeight="1">
      <c r="E272" s="25">
        <v>271</v>
      </c>
      <c r="F272" s="70">
        <f>D11</f>
        <v>0</v>
      </c>
      <c r="G272" s="71"/>
      <c r="H272" s="70"/>
      <c r="I272" s="70"/>
      <c r="J272" s="71"/>
      <c r="K272" s="70">
        <f>D27</f>
        <v>0</v>
      </c>
      <c r="L272" s="71"/>
      <c r="M272" s="48" t="e">
        <f t="shared" si="4"/>
        <v>#DIV/0!</v>
      </c>
    </row>
    <row r="273" spans="5:13" ht="13" customHeight="1">
      <c r="E273" s="25">
        <v>272</v>
      </c>
      <c r="F273" s="70">
        <f>D11</f>
        <v>0</v>
      </c>
      <c r="G273" s="71"/>
      <c r="H273" s="70"/>
      <c r="I273" s="70"/>
      <c r="J273" s="71"/>
      <c r="K273" s="70">
        <f>D27</f>
        <v>0</v>
      </c>
      <c r="L273" s="71"/>
      <c r="M273" s="48" t="e">
        <f t="shared" si="4"/>
        <v>#DIV/0!</v>
      </c>
    </row>
    <row r="274" spans="5:13" ht="13" customHeight="1">
      <c r="E274" s="25">
        <v>273</v>
      </c>
      <c r="F274" s="70">
        <f>D11</f>
        <v>0</v>
      </c>
      <c r="G274" s="71"/>
      <c r="H274" s="70"/>
      <c r="I274" s="70"/>
      <c r="J274" s="71"/>
      <c r="K274" s="70">
        <f>D27</f>
        <v>0</v>
      </c>
      <c r="L274" s="71"/>
      <c r="M274" s="48" t="e">
        <f t="shared" si="4"/>
        <v>#DIV/0!</v>
      </c>
    </row>
    <row r="275" spans="5:13" ht="13" customHeight="1">
      <c r="E275" s="25">
        <v>274</v>
      </c>
      <c r="F275" s="70">
        <f>D11</f>
        <v>0</v>
      </c>
      <c r="G275" s="71"/>
      <c r="H275" s="70"/>
      <c r="I275" s="70"/>
      <c r="J275" s="71"/>
      <c r="K275" s="70">
        <f>D27</f>
        <v>0</v>
      </c>
      <c r="L275" s="71"/>
      <c r="M275" s="48" t="e">
        <f t="shared" si="4"/>
        <v>#DIV/0!</v>
      </c>
    </row>
    <row r="276" spans="5:13" ht="13" customHeight="1">
      <c r="E276" s="25">
        <v>275</v>
      </c>
      <c r="F276" s="70">
        <f>D11</f>
        <v>0</v>
      </c>
      <c r="G276" s="71"/>
      <c r="H276" s="70"/>
      <c r="I276" s="70"/>
      <c r="J276" s="70">
        <f>D17</f>
        <v>0</v>
      </c>
      <c r="K276" s="70">
        <f>D27</f>
        <v>0</v>
      </c>
      <c r="L276" s="71"/>
      <c r="M276" s="48" t="e">
        <f t="shared" si="4"/>
        <v>#DIV/0!</v>
      </c>
    </row>
    <row r="277" spans="5:13" ht="13" customHeight="1">
      <c r="E277" s="25">
        <v>276</v>
      </c>
      <c r="F277" s="70">
        <f>D11</f>
        <v>0</v>
      </c>
      <c r="G277" s="71"/>
      <c r="H277" s="70"/>
      <c r="I277" s="70"/>
      <c r="J277" s="71"/>
      <c r="K277" s="70">
        <f>D27</f>
        <v>0</v>
      </c>
      <c r="L277" s="71"/>
      <c r="M277" s="48" t="e">
        <f t="shared" si="4"/>
        <v>#DIV/0!</v>
      </c>
    </row>
    <row r="278" spans="5:13" ht="13" customHeight="1">
      <c r="E278" s="25">
        <v>277</v>
      </c>
      <c r="F278" s="70">
        <f>D11</f>
        <v>0</v>
      </c>
      <c r="G278" s="71"/>
      <c r="H278" s="70"/>
      <c r="I278" s="70"/>
      <c r="J278" s="71"/>
      <c r="K278" s="70">
        <f>D27</f>
        <v>0</v>
      </c>
      <c r="L278" s="71"/>
      <c r="M278" s="48" t="e">
        <f t="shared" si="4"/>
        <v>#DIV/0!</v>
      </c>
    </row>
    <row r="279" spans="5:13" ht="13" customHeight="1">
      <c r="E279" s="25">
        <v>278</v>
      </c>
      <c r="F279" s="70">
        <f>D11</f>
        <v>0</v>
      </c>
      <c r="G279" s="71"/>
      <c r="H279" s="70"/>
      <c r="I279" s="70"/>
      <c r="J279" s="71"/>
      <c r="K279" s="70">
        <f>D27</f>
        <v>0</v>
      </c>
      <c r="L279" s="70" t="e">
        <f>D14</f>
        <v>#DIV/0!</v>
      </c>
      <c r="M279" s="48" t="e">
        <f t="shared" si="4"/>
        <v>#DIV/0!</v>
      </c>
    </row>
    <row r="280" spans="5:13" ht="13" customHeight="1">
      <c r="E280" s="25">
        <v>279</v>
      </c>
      <c r="F280" s="70">
        <f>D11</f>
        <v>0</v>
      </c>
      <c r="G280" s="71"/>
      <c r="H280" s="70"/>
      <c r="I280" s="70"/>
      <c r="J280" s="71"/>
      <c r="K280" s="70">
        <f>D27</f>
        <v>0</v>
      </c>
      <c r="L280" s="71"/>
      <c r="M280" s="48" t="e">
        <f t="shared" si="4"/>
        <v>#DIV/0!</v>
      </c>
    </row>
    <row r="281" spans="5:13" ht="13" customHeight="1">
      <c r="E281" s="25">
        <v>280</v>
      </c>
      <c r="F281" s="70">
        <f>D11</f>
        <v>0</v>
      </c>
      <c r="G281" s="71"/>
      <c r="H281" s="70">
        <f>Q3</f>
        <v>0</v>
      </c>
      <c r="I281" s="70">
        <f>Q4</f>
        <v>0</v>
      </c>
      <c r="J281" s="71"/>
      <c r="K281" s="70">
        <f>D27</f>
        <v>0</v>
      </c>
      <c r="L281" s="71"/>
      <c r="M281" s="48" t="e">
        <f t="shared" si="4"/>
        <v>#DIV/0!</v>
      </c>
    </row>
    <row r="282" spans="5:13" ht="13" customHeight="1">
      <c r="E282" s="25">
        <v>281</v>
      </c>
      <c r="F282" s="70">
        <f>D11</f>
        <v>0</v>
      </c>
      <c r="G282" s="71"/>
      <c r="H282" s="70"/>
      <c r="I282" s="70"/>
      <c r="J282" s="71"/>
      <c r="K282" s="70">
        <f>D27</f>
        <v>0</v>
      </c>
      <c r="L282" s="71"/>
      <c r="M282" s="48" t="e">
        <f t="shared" si="4"/>
        <v>#DIV/0!</v>
      </c>
    </row>
    <row r="283" spans="5:13" ht="13" customHeight="1">
      <c r="E283" s="25">
        <v>282</v>
      </c>
      <c r="F283" s="70">
        <f>D11</f>
        <v>0</v>
      </c>
      <c r="G283" s="71"/>
      <c r="H283" s="70"/>
      <c r="I283" s="70"/>
      <c r="J283" s="71"/>
      <c r="K283" s="70">
        <f>D27</f>
        <v>0</v>
      </c>
      <c r="L283" s="71"/>
      <c r="M283" s="48" t="e">
        <f t="shared" si="4"/>
        <v>#DIV/0!</v>
      </c>
    </row>
    <row r="284" spans="5:13" ht="13" customHeight="1">
      <c r="E284" s="25">
        <v>283</v>
      </c>
      <c r="F284" s="70">
        <f>D11</f>
        <v>0</v>
      </c>
      <c r="G284" s="71"/>
      <c r="H284" s="70"/>
      <c r="I284" s="70"/>
      <c r="J284" s="71"/>
      <c r="K284" s="70">
        <f>D27</f>
        <v>0</v>
      </c>
      <c r="L284" s="71"/>
      <c r="M284" s="48" t="e">
        <f t="shared" si="4"/>
        <v>#DIV/0!</v>
      </c>
    </row>
    <row r="285" spans="5:13" ht="13" customHeight="1">
      <c r="E285" s="25">
        <v>284</v>
      </c>
      <c r="F285" s="70">
        <f>D11</f>
        <v>0</v>
      </c>
      <c r="G285" s="71"/>
      <c r="H285" s="70"/>
      <c r="I285" s="70"/>
      <c r="J285" s="71"/>
      <c r="K285" s="70">
        <f>D27</f>
        <v>0</v>
      </c>
      <c r="L285" s="71"/>
      <c r="M285" s="48" t="e">
        <f t="shared" si="4"/>
        <v>#DIV/0!</v>
      </c>
    </row>
    <row r="286" spans="5:13" ht="13" customHeight="1">
      <c r="E286" s="25">
        <v>285</v>
      </c>
      <c r="F286" s="70">
        <f>D11</f>
        <v>0</v>
      </c>
      <c r="G286" s="70"/>
      <c r="H286" s="70"/>
      <c r="I286" s="70"/>
      <c r="J286" s="71"/>
      <c r="K286" s="70">
        <f>D27</f>
        <v>0</v>
      </c>
      <c r="L286" s="70" t="e">
        <f>D14</f>
        <v>#DIV/0!</v>
      </c>
      <c r="M286" s="48" t="e">
        <f t="shared" si="4"/>
        <v>#DIV/0!</v>
      </c>
    </row>
    <row r="287" spans="5:13" ht="13" customHeight="1">
      <c r="E287" s="25">
        <v>286</v>
      </c>
      <c r="F287" s="70">
        <f>D11</f>
        <v>0</v>
      </c>
      <c r="G287" s="71"/>
      <c r="H287" s="70"/>
      <c r="I287" s="70"/>
      <c r="J287" s="71"/>
      <c r="K287" s="70">
        <f>D27</f>
        <v>0</v>
      </c>
      <c r="L287" s="71"/>
      <c r="M287" s="48" t="e">
        <f t="shared" si="4"/>
        <v>#DIV/0!</v>
      </c>
    </row>
    <row r="288" spans="5:13" ht="13" customHeight="1">
      <c r="E288" s="25">
        <v>287</v>
      </c>
      <c r="F288" s="70">
        <f>D11</f>
        <v>0</v>
      </c>
      <c r="G288" s="71"/>
      <c r="H288" s="70"/>
      <c r="I288" s="70"/>
      <c r="J288" s="71"/>
      <c r="K288" s="70">
        <f>D27</f>
        <v>0</v>
      </c>
      <c r="L288" s="71"/>
      <c r="M288" s="48" t="e">
        <f t="shared" si="4"/>
        <v>#DIV/0!</v>
      </c>
    </row>
    <row r="289" spans="5:13" ht="13" customHeight="1">
      <c r="E289" s="25">
        <v>288</v>
      </c>
      <c r="F289" s="70">
        <f>D11</f>
        <v>0</v>
      </c>
      <c r="G289" s="71"/>
      <c r="H289" s="70"/>
      <c r="I289" s="70"/>
      <c r="J289" s="71"/>
      <c r="K289" s="70">
        <f>D27</f>
        <v>0</v>
      </c>
      <c r="L289" s="71"/>
      <c r="M289" s="48" t="e">
        <f t="shared" si="4"/>
        <v>#DIV/0!</v>
      </c>
    </row>
    <row r="290" spans="5:13" ht="13" customHeight="1">
      <c r="E290" s="25">
        <v>289</v>
      </c>
      <c r="F290" s="70">
        <f>D11</f>
        <v>0</v>
      </c>
      <c r="G290" s="71"/>
      <c r="H290" s="70"/>
      <c r="I290" s="70"/>
      <c r="J290" s="71"/>
      <c r="K290" s="70">
        <f>D27</f>
        <v>0</v>
      </c>
      <c r="L290" s="71"/>
      <c r="M290" s="48" t="e">
        <f t="shared" si="4"/>
        <v>#DIV/0!</v>
      </c>
    </row>
    <row r="291" spans="5:13" ht="13" customHeight="1">
      <c r="E291" s="25">
        <v>290</v>
      </c>
      <c r="F291" s="70">
        <f>D11</f>
        <v>0</v>
      </c>
      <c r="G291" s="71"/>
      <c r="H291" s="70"/>
      <c r="I291" s="70"/>
      <c r="J291" s="71"/>
      <c r="K291" s="70">
        <f>D27</f>
        <v>0</v>
      </c>
      <c r="L291" s="71"/>
      <c r="M291" s="48" t="e">
        <f t="shared" si="4"/>
        <v>#DIV/0!</v>
      </c>
    </row>
    <row r="292" spans="5:13" ht="13" customHeight="1">
      <c r="E292" s="25">
        <v>291</v>
      </c>
      <c r="F292" s="70">
        <f>D11</f>
        <v>0</v>
      </c>
      <c r="G292" s="71"/>
      <c r="H292" s="70"/>
      <c r="I292" s="70"/>
      <c r="J292" s="71"/>
      <c r="K292" s="70">
        <f>D27</f>
        <v>0</v>
      </c>
      <c r="L292" s="71"/>
      <c r="M292" s="48" t="e">
        <f t="shared" si="4"/>
        <v>#DIV/0!</v>
      </c>
    </row>
    <row r="293" spans="5:13" ht="13" customHeight="1">
      <c r="E293" s="25">
        <v>292</v>
      </c>
      <c r="F293" s="70">
        <f>D11</f>
        <v>0</v>
      </c>
      <c r="G293" s="71"/>
      <c r="H293" s="70"/>
      <c r="I293" s="70"/>
      <c r="J293" s="71"/>
      <c r="K293" s="70">
        <f>D27</f>
        <v>0</v>
      </c>
      <c r="L293" s="70" t="e">
        <f>D14</f>
        <v>#DIV/0!</v>
      </c>
      <c r="M293" s="48" t="e">
        <f t="shared" si="4"/>
        <v>#DIV/0!</v>
      </c>
    </row>
    <row r="294" spans="5:13" ht="13" customHeight="1">
      <c r="E294" s="25">
        <v>293</v>
      </c>
      <c r="F294" s="70">
        <f>D11</f>
        <v>0</v>
      </c>
      <c r="G294" s="71"/>
      <c r="H294" s="70"/>
      <c r="I294" s="70"/>
      <c r="J294" s="71"/>
      <c r="K294" s="70">
        <f>D27</f>
        <v>0</v>
      </c>
      <c r="L294" s="71"/>
      <c r="M294" s="48" t="e">
        <f t="shared" si="4"/>
        <v>#DIV/0!</v>
      </c>
    </row>
    <row r="295" spans="5:13" ht="13" customHeight="1">
      <c r="E295" s="25">
        <v>294</v>
      </c>
      <c r="F295" s="70">
        <f>D11</f>
        <v>0</v>
      </c>
      <c r="G295" s="71"/>
      <c r="H295" s="70"/>
      <c r="I295" s="70"/>
      <c r="J295" s="71"/>
      <c r="K295" s="70">
        <f>D27</f>
        <v>0</v>
      </c>
      <c r="L295" s="71"/>
      <c r="M295" s="48" t="e">
        <f t="shared" si="4"/>
        <v>#DIV/0!</v>
      </c>
    </row>
    <row r="296" spans="5:13" ht="13" customHeight="1">
      <c r="E296" s="25">
        <v>295</v>
      </c>
      <c r="F296" s="70">
        <f>D11</f>
        <v>0</v>
      </c>
      <c r="G296" s="71"/>
      <c r="H296" s="70">
        <f>Q3</f>
        <v>0</v>
      </c>
      <c r="I296" s="70">
        <f>Q4</f>
        <v>0</v>
      </c>
      <c r="J296" s="71"/>
      <c r="K296" s="70">
        <f>D27</f>
        <v>0</v>
      </c>
      <c r="L296" s="71"/>
      <c r="M296" s="48" t="e">
        <f t="shared" si="4"/>
        <v>#DIV/0!</v>
      </c>
    </row>
    <row r="297" spans="5:13" ht="13" customHeight="1">
      <c r="E297" s="25">
        <v>296</v>
      </c>
      <c r="F297" s="70">
        <f>D11</f>
        <v>0</v>
      </c>
      <c r="G297" s="71"/>
      <c r="H297" s="70"/>
      <c r="I297" s="70"/>
      <c r="J297" s="71"/>
      <c r="K297" s="70">
        <f>D27</f>
        <v>0</v>
      </c>
      <c r="L297" s="71"/>
      <c r="M297" s="48" t="e">
        <f t="shared" si="4"/>
        <v>#DIV/0!</v>
      </c>
    </row>
    <row r="298" spans="5:13" ht="13" customHeight="1">
      <c r="E298" s="25">
        <v>297</v>
      </c>
      <c r="F298" s="70">
        <f>D11</f>
        <v>0</v>
      </c>
      <c r="G298" s="71"/>
      <c r="H298" s="70"/>
      <c r="I298" s="70"/>
      <c r="J298" s="71"/>
      <c r="K298" s="70">
        <f>D27</f>
        <v>0</v>
      </c>
      <c r="L298" s="71"/>
      <c r="M298" s="48" t="e">
        <f t="shared" si="4"/>
        <v>#DIV/0!</v>
      </c>
    </row>
    <row r="299" spans="5:13" ht="13" customHeight="1">
      <c r="E299" s="25">
        <v>298</v>
      </c>
      <c r="F299" s="70">
        <f>D11</f>
        <v>0</v>
      </c>
      <c r="G299" s="71"/>
      <c r="H299" s="70"/>
      <c r="I299" s="70"/>
      <c r="J299" s="71"/>
      <c r="K299" s="70">
        <f>D27</f>
        <v>0</v>
      </c>
      <c r="L299" s="71"/>
      <c r="M299" s="48" t="e">
        <f t="shared" si="4"/>
        <v>#DIV/0!</v>
      </c>
    </row>
    <row r="300" spans="5:13" ht="13" customHeight="1">
      <c r="E300" s="25">
        <v>299</v>
      </c>
      <c r="F300" s="70">
        <f>D11</f>
        <v>0</v>
      </c>
      <c r="G300" s="71"/>
      <c r="H300" s="70"/>
      <c r="I300" s="70"/>
      <c r="J300" s="71"/>
      <c r="K300" s="70">
        <f>D27</f>
        <v>0</v>
      </c>
      <c r="L300" s="71"/>
      <c r="M300" s="48" t="e">
        <f t="shared" si="4"/>
        <v>#DIV/0!</v>
      </c>
    </row>
    <row r="301" spans="5:13" ht="13" customHeight="1">
      <c r="E301" s="25">
        <v>300</v>
      </c>
      <c r="F301" s="70">
        <f>D11</f>
        <v>0</v>
      </c>
      <c r="G301" s="70">
        <f>D6</f>
        <v>0</v>
      </c>
      <c r="H301" s="70"/>
      <c r="I301" s="70"/>
      <c r="J301" s="71"/>
      <c r="K301" s="70">
        <f>D27</f>
        <v>0</v>
      </c>
      <c r="L301" s="70" t="e">
        <f>D14</f>
        <v>#DIV/0!</v>
      </c>
      <c r="M301" s="48" t="e">
        <f t="shared" si="4"/>
        <v>#DIV/0!</v>
      </c>
    </row>
    <row r="302" spans="5:13" ht="13" customHeight="1">
      <c r="E302" s="25">
        <v>301</v>
      </c>
      <c r="F302" s="70">
        <f>D11</f>
        <v>0</v>
      </c>
      <c r="G302" s="71"/>
      <c r="H302" s="70"/>
      <c r="I302" s="70"/>
      <c r="J302" s="71"/>
      <c r="K302" s="70">
        <f>D27</f>
        <v>0</v>
      </c>
      <c r="L302" s="71"/>
      <c r="M302" s="48" t="e">
        <f t="shared" si="4"/>
        <v>#DIV/0!</v>
      </c>
    </row>
    <row r="303" spans="5:13" ht="13" customHeight="1">
      <c r="E303" s="25">
        <v>302</v>
      </c>
      <c r="F303" s="70">
        <f>D11</f>
        <v>0</v>
      </c>
      <c r="G303" s="71"/>
      <c r="H303" s="70"/>
      <c r="I303" s="70"/>
      <c r="J303" s="71"/>
      <c r="K303" s="70">
        <f>D27</f>
        <v>0</v>
      </c>
      <c r="L303" s="71"/>
      <c r="M303" s="48" t="e">
        <f t="shared" si="4"/>
        <v>#DIV/0!</v>
      </c>
    </row>
    <row r="304" spans="5:13" ht="13" customHeight="1">
      <c r="E304" s="25">
        <v>303</v>
      </c>
      <c r="F304" s="70">
        <f>D11</f>
        <v>0</v>
      </c>
      <c r="G304" s="71"/>
      <c r="H304" s="70"/>
      <c r="I304" s="70"/>
      <c r="J304" s="71"/>
      <c r="K304" s="70">
        <f>D27</f>
        <v>0</v>
      </c>
      <c r="L304" s="71"/>
      <c r="M304" s="48" t="e">
        <f t="shared" si="4"/>
        <v>#DIV/0!</v>
      </c>
    </row>
    <row r="305" spans="5:13" ht="13" customHeight="1">
      <c r="E305" s="25">
        <v>304</v>
      </c>
      <c r="F305" s="70">
        <f>D11</f>
        <v>0</v>
      </c>
      <c r="G305" s="71"/>
      <c r="H305" s="70"/>
      <c r="I305" s="70"/>
      <c r="J305" s="71"/>
      <c r="K305" s="70">
        <f>D27</f>
        <v>0</v>
      </c>
      <c r="L305" s="71"/>
      <c r="M305" s="48" t="e">
        <f t="shared" si="4"/>
        <v>#DIV/0!</v>
      </c>
    </row>
    <row r="306" spans="5:13" ht="13" customHeight="1">
      <c r="E306" s="25">
        <v>305</v>
      </c>
      <c r="F306" s="70">
        <f>D11</f>
        <v>0</v>
      </c>
      <c r="G306" s="71"/>
      <c r="H306" s="70"/>
      <c r="I306" s="70"/>
      <c r="J306" s="70">
        <f>D17</f>
        <v>0</v>
      </c>
      <c r="K306" s="70">
        <f>D27</f>
        <v>0</v>
      </c>
      <c r="L306" s="71"/>
      <c r="M306" s="48" t="e">
        <f t="shared" si="4"/>
        <v>#DIV/0!</v>
      </c>
    </row>
    <row r="307" spans="5:13" ht="13" customHeight="1">
      <c r="E307" s="25">
        <v>306</v>
      </c>
      <c r="F307" s="70">
        <f>D11</f>
        <v>0</v>
      </c>
      <c r="G307" s="71"/>
      <c r="H307" s="70"/>
      <c r="I307" s="70"/>
      <c r="J307" s="71"/>
      <c r="K307" s="70">
        <f>D27</f>
        <v>0</v>
      </c>
      <c r="L307" s="71"/>
      <c r="M307" s="48" t="e">
        <f t="shared" si="4"/>
        <v>#DIV/0!</v>
      </c>
    </row>
    <row r="308" spans="5:13" ht="13" customHeight="1">
      <c r="E308" s="25">
        <v>307</v>
      </c>
      <c r="F308" s="70">
        <f>D11</f>
        <v>0</v>
      </c>
      <c r="G308" s="71"/>
      <c r="H308" s="70"/>
      <c r="I308" s="70"/>
      <c r="J308" s="71"/>
      <c r="K308" s="70">
        <f>D27</f>
        <v>0</v>
      </c>
      <c r="L308" s="71"/>
      <c r="M308" s="48" t="e">
        <f t="shared" si="4"/>
        <v>#DIV/0!</v>
      </c>
    </row>
    <row r="309" spans="5:13" ht="13" customHeight="1">
      <c r="E309" s="25">
        <v>308</v>
      </c>
      <c r="F309" s="70">
        <f>D11</f>
        <v>0</v>
      </c>
      <c r="G309" s="71"/>
      <c r="H309" s="70"/>
      <c r="I309" s="70"/>
      <c r="J309" s="71"/>
      <c r="K309" s="70">
        <f>D27</f>
        <v>0</v>
      </c>
      <c r="L309" s="70" t="e">
        <f>D14</f>
        <v>#DIV/0!</v>
      </c>
      <c r="M309" s="48" t="e">
        <f t="shared" si="4"/>
        <v>#DIV/0!</v>
      </c>
    </row>
    <row r="310" spans="5:13" ht="13" customHeight="1">
      <c r="E310" s="25">
        <v>309</v>
      </c>
      <c r="F310" s="70">
        <f>D11</f>
        <v>0</v>
      </c>
      <c r="G310" s="71"/>
      <c r="H310" s="70"/>
      <c r="I310" s="70"/>
      <c r="J310" s="71"/>
      <c r="K310" s="70">
        <f>D27</f>
        <v>0</v>
      </c>
      <c r="L310" s="71"/>
      <c r="M310" s="48" t="e">
        <f t="shared" si="4"/>
        <v>#DIV/0!</v>
      </c>
    </row>
    <row r="311" spans="5:13" ht="13" customHeight="1">
      <c r="E311" s="25">
        <v>310</v>
      </c>
      <c r="F311" s="70">
        <f>D11</f>
        <v>0</v>
      </c>
      <c r="G311" s="71"/>
      <c r="H311" s="70">
        <f>Q3</f>
        <v>0</v>
      </c>
      <c r="I311" s="70">
        <f>Q4</f>
        <v>0</v>
      </c>
      <c r="J311" s="71"/>
      <c r="K311" s="70">
        <f>D27</f>
        <v>0</v>
      </c>
      <c r="L311" s="71"/>
      <c r="M311" s="48" t="e">
        <f t="shared" si="4"/>
        <v>#DIV/0!</v>
      </c>
    </row>
    <row r="312" spans="5:13" ht="13" customHeight="1">
      <c r="E312" s="25">
        <v>311</v>
      </c>
      <c r="F312" s="70">
        <f>D11</f>
        <v>0</v>
      </c>
      <c r="G312" s="71"/>
      <c r="H312" s="70"/>
      <c r="I312" s="70"/>
      <c r="J312" s="71"/>
      <c r="K312" s="70">
        <f>D27</f>
        <v>0</v>
      </c>
      <c r="L312" s="71"/>
      <c r="M312" s="48" t="e">
        <f t="shared" si="4"/>
        <v>#DIV/0!</v>
      </c>
    </row>
    <row r="313" spans="5:13" ht="13" customHeight="1">
      <c r="E313" s="25">
        <v>312</v>
      </c>
      <c r="F313" s="70">
        <f>D11</f>
        <v>0</v>
      </c>
      <c r="G313" s="71"/>
      <c r="H313" s="70"/>
      <c r="I313" s="70"/>
      <c r="J313" s="71"/>
      <c r="K313" s="70">
        <f>D27</f>
        <v>0</v>
      </c>
      <c r="L313" s="71"/>
      <c r="M313" s="48" t="e">
        <f t="shared" si="4"/>
        <v>#DIV/0!</v>
      </c>
    </row>
    <row r="314" spans="5:13" ht="13" customHeight="1">
      <c r="E314" s="25">
        <v>313</v>
      </c>
      <c r="F314" s="70">
        <f>D11</f>
        <v>0</v>
      </c>
      <c r="G314" s="71"/>
      <c r="H314" s="70"/>
      <c r="I314" s="70"/>
      <c r="J314" s="71"/>
      <c r="K314" s="70">
        <f>D27</f>
        <v>0</v>
      </c>
      <c r="L314" s="71"/>
      <c r="M314" s="48" t="e">
        <f t="shared" si="4"/>
        <v>#DIV/0!</v>
      </c>
    </row>
    <row r="315" spans="5:13" ht="13" customHeight="1">
      <c r="E315" s="25">
        <v>314</v>
      </c>
      <c r="F315" s="70">
        <f>D11</f>
        <v>0</v>
      </c>
      <c r="G315" s="71"/>
      <c r="H315" s="70"/>
      <c r="I315" s="70"/>
      <c r="J315" s="71"/>
      <c r="K315" s="70">
        <f>D27</f>
        <v>0</v>
      </c>
      <c r="L315" s="71"/>
      <c r="M315" s="48" t="e">
        <f t="shared" si="4"/>
        <v>#DIV/0!</v>
      </c>
    </row>
    <row r="316" spans="5:13" ht="13" customHeight="1">
      <c r="E316" s="25">
        <v>315</v>
      </c>
      <c r="F316" s="70">
        <f>D11</f>
        <v>0</v>
      </c>
      <c r="G316" s="70"/>
      <c r="H316" s="70"/>
      <c r="I316" s="70"/>
      <c r="J316" s="71"/>
      <c r="K316" s="70">
        <f>D27</f>
        <v>0</v>
      </c>
      <c r="L316" s="70" t="e">
        <f>D14</f>
        <v>#DIV/0!</v>
      </c>
      <c r="M316" s="48" t="e">
        <f t="shared" si="4"/>
        <v>#DIV/0!</v>
      </c>
    </row>
    <row r="317" spans="5:13" ht="13" customHeight="1">
      <c r="E317" s="25">
        <v>316</v>
      </c>
      <c r="F317" s="70">
        <f>D11</f>
        <v>0</v>
      </c>
      <c r="G317" s="71"/>
      <c r="H317" s="70"/>
      <c r="I317" s="70"/>
      <c r="J317" s="71"/>
      <c r="K317" s="70">
        <f>D27</f>
        <v>0</v>
      </c>
      <c r="L317" s="71"/>
      <c r="M317" s="48" t="e">
        <f t="shared" si="4"/>
        <v>#DIV/0!</v>
      </c>
    </row>
    <row r="318" spans="5:13" ht="13" customHeight="1">
      <c r="E318" s="25">
        <v>317</v>
      </c>
      <c r="F318" s="70">
        <f>D11</f>
        <v>0</v>
      </c>
      <c r="G318" s="71"/>
      <c r="H318" s="70"/>
      <c r="I318" s="70"/>
      <c r="J318" s="71"/>
      <c r="K318" s="70">
        <f>D27</f>
        <v>0</v>
      </c>
      <c r="L318" s="71"/>
      <c r="M318" s="48" t="e">
        <f t="shared" si="4"/>
        <v>#DIV/0!</v>
      </c>
    </row>
    <row r="319" spans="5:13" ht="13" customHeight="1">
      <c r="E319" s="25">
        <v>318</v>
      </c>
      <c r="F319" s="70">
        <f>D11</f>
        <v>0</v>
      </c>
      <c r="G319" s="71"/>
      <c r="H319" s="70"/>
      <c r="I319" s="70"/>
      <c r="J319" s="71"/>
      <c r="K319" s="70">
        <f>D27</f>
        <v>0</v>
      </c>
      <c r="L319" s="71"/>
      <c r="M319" s="48" t="e">
        <f t="shared" si="4"/>
        <v>#DIV/0!</v>
      </c>
    </row>
    <row r="320" spans="5:13" ht="13" customHeight="1">
      <c r="E320" s="25">
        <v>319</v>
      </c>
      <c r="F320" s="70">
        <f>D11</f>
        <v>0</v>
      </c>
      <c r="G320" s="71"/>
      <c r="H320" s="70"/>
      <c r="I320" s="70"/>
      <c r="J320" s="71"/>
      <c r="K320" s="70">
        <f>D27</f>
        <v>0</v>
      </c>
      <c r="L320" s="71"/>
      <c r="M320" s="48" t="e">
        <f t="shared" si="4"/>
        <v>#DIV/0!</v>
      </c>
    </row>
    <row r="321" spans="5:13" ht="13" customHeight="1">
      <c r="E321" s="25">
        <v>320</v>
      </c>
      <c r="F321" s="70">
        <f>D11</f>
        <v>0</v>
      </c>
      <c r="G321" s="71"/>
      <c r="H321" s="70"/>
      <c r="I321" s="70"/>
      <c r="J321" s="71"/>
      <c r="K321" s="70">
        <f>D27</f>
        <v>0</v>
      </c>
      <c r="L321" s="71"/>
      <c r="M321" s="48" t="e">
        <f t="shared" si="4"/>
        <v>#DIV/0!</v>
      </c>
    </row>
    <row r="322" spans="5:13" ht="13" customHeight="1">
      <c r="E322" s="25">
        <v>321</v>
      </c>
      <c r="F322" s="70">
        <f>D11</f>
        <v>0</v>
      </c>
      <c r="G322" s="71"/>
      <c r="H322" s="70"/>
      <c r="I322" s="70"/>
      <c r="J322" s="71"/>
      <c r="K322" s="70">
        <f>D27</f>
        <v>0</v>
      </c>
      <c r="L322" s="71"/>
      <c r="M322" s="48" t="e">
        <f t="shared" si="4"/>
        <v>#DIV/0!</v>
      </c>
    </row>
    <row r="323" spans="5:13" ht="13" customHeight="1">
      <c r="E323" s="25">
        <v>322</v>
      </c>
      <c r="F323" s="70">
        <f>D11</f>
        <v>0</v>
      </c>
      <c r="G323" s="71"/>
      <c r="H323" s="70"/>
      <c r="I323" s="70"/>
      <c r="J323" s="71"/>
      <c r="K323" s="70">
        <f>D27</f>
        <v>0</v>
      </c>
      <c r="L323" s="70" t="e">
        <f>D14</f>
        <v>#DIV/0!</v>
      </c>
      <c r="M323" s="48" t="e">
        <f t="shared" si="4"/>
        <v>#DIV/0!</v>
      </c>
    </row>
    <row r="324" spans="5:13" ht="13" customHeight="1">
      <c r="E324" s="25">
        <v>323</v>
      </c>
      <c r="F324" s="70">
        <f>D11</f>
        <v>0</v>
      </c>
      <c r="G324" s="71"/>
      <c r="H324" s="70"/>
      <c r="I324" s="70"/>
      <c r="J324" s="71"/>
      <c r="K324" s="70">
        <f>D27</f>
        <v>0</v>
      </c>
      <c r="L324" s="71"/>
      <c r="M324" s="48" t="e">
        <f t="shared" ref="M324:M366" si="5">M323+SUM(F324:I324)-SUM(J324:L324)</f>
        <v>#DIV/0!</v>
      </c>
    </row>
    <row r="325" spans="5:13" ht="13" customHeight="1">
      <c r="E325" s="25">
        <v>324</v>
      </c>
      <c r="F325" s="70">
        <f>D11</f>
        <v>0</v>
      </c>
      <c r="G325" s="71"/>
      <c r="H325" s="70"/>
      <c r="I325" s="70"/>
      <c r="J325" s="71"/>
      <c r="K325" s="70">
        <f>D27</f>
        <v>0</v>
      </c>
      <c r="L325" s="71"/>
      <c r="M325" s="48" t="e">
        <f t="shared" si="5"/>
        <v>#DIV/0!</v>
      </c>
    </row>
    <row r="326" spans="5:13" ht="13" customHeight="1">
      <c r="E326" s="25">
        <v>325</v>
      </c>
      <c r="F326" s="70">
        <f>D11</f>
        <v>0</v>
      </c>
      <c r="G326" s="71"/>
      <c r="H326" s="70">
        <f>Q3</f>
        <v>0</v>
      </c>
      <c r="I326" s="70">
        <f>Q4</f>
        <v>0</v>
      </c>
      <c r="J326" s="71"/>
      <c r="K326" s="70">
        <f>D27</f>
        <v>0</v>
      </c>
      <c r="L326" s="71"/>
      <c r="M326" s="48" t="e">
        <f t="shared" si="5"/>
        <v>#DIV/0!</v>
      </c>
    </row>
    <row r="327" spans="5:13" ht="13" customHeight="1">
      <c r="E327" s="25">
        <v>326</v>
      </c>
      <c r="F327" s="70">
        <f>D11</f>
        <v>0</v>
      </c>
      <c r="G327" s="71"/>
      <c r="H327" s="70"/>
      <c r="I327" s="70"/>
      <c r="J327" s="71"/>
      <c r="K327" s="70">
        <f>D27</f>
        <v>0</v>
      </c>
      <c r="L327" s="71"/>
      <c r="M327" s="48" t="e">
        <f t="shared" si="5"/>
        <v>#DIV/0!</v>
      </c>
    </row>
    <row r="328" spans="5:13" ht="13" customHeight="1">
      <c r="E328" s="25">
        <v>327</v>
      </c>
      <c r="F328" s="70">
        <f>D11</f>
        <v>0</v>
      </c>
      <c r="G328" s="71"/>
      <c r="H328" s="70"/>
      <c r="I328" s="70"/>
      <c r="J328" s="71"/>
      <c r="K328" s="70">
        <f>D27</f>
        <v>0</v>
      </c>
      <c r="L328" s="71"/>
      <c r="M328" s="48" t="e">
        <f t="shared" si="5"/>
        <v>#DIV/0!</v>
      </c>
    </row>
    <row r="329" spans="5:13" ht="13" customHeight="1">
      <c r="E329" s="25">
        <v>328</v>
      </c>
      <c r="F329" s="70">
        <f>D11</f>
        <v>0</v>
      </c>
      <c r="G329" s="71"/>
      <c r="H329" s="70"/>
      <c r="I329" s="70"/>
      <c r="J329" s="71"/>
      <c r="K329" s="70">
        <f>D27</f>
        <v>0</v>
      </c>
      <c r="L329" s="71"/>
      <c r="M329" s="48" t="e">
        <f t="shared" si="5"/>
        <v>#DIV/0!</v>
      </c>
    </row>
    <row r="330" spans="5:13" ht="13" customHeight="1">
      <c r="E330" s="25">
        <v>329</v>
      </c>
      <c r="F330" s="70">
        <f>D11</f>
        <v>0</v>
      </c>
      <c r="G330" s="71"/>
      <c r="H330" s="70"/>
      <c r="I330" s="70"/>
      <c r="J330" s="71"/>
      <c r="K330" s="70">
        <f>D27</f>
        <v>0</v>
      </c>
      <c r="L330" s="71"/>
      <c r="M330" s="48" t="e">
        <f t="shared" si="5"/>
        <v>#DIV/0!</v>
      </c>
    </row>
    <row r="331" spans="5:13" ht="13" customHeight="1">
      <c r="E331" s="25">
        <v>330</v>
      </c>
      <c r="F331" s="70">
        <f>D11</f>
        <v>0</v>
      </c>
      <c r="G331" s="70">
        <f>D6</f>
        <v>0</v>
      </c>
      <c r="H331" s="70"/>
      <c r="I331" s="70"/>
      <c r="J331" s="71"/>
      <c r="K331" s="70">
        <f>D27</f>
        <v>0</v>
      </c>
      <c r="L331" s="70" t="e">
        <f>D14</f>
        <v>#DIV/0!</v>
      </c>
      <c r="M331" s="48" t="e">
        <f t="shared" si="5"/>
        <v>#DIV/0!</v>
      </c>
    </row>
    <row r="332" spans="5:13" ht="13" customHeight="1">
      <c r="E332" s="25">
        <v>331</v>
      </c>
      <c r="F332" s="70">
        <f>D11</f>
        <v>0</v>
      </c>
      <c r="G332" s="71"/>
      <c r="H332" s="70"/>
      <c r="I332" s="70"/>
      <c r="J332" s="71"/>
      <c r="K332" s="70">
        <f>D27</f>
        <v>0</v>
      </c>
      <c r="L332" s="71"/>
      <c r="M332" s="48" t="e">
        <f t="shared" si="5"/>
        <v>#DIV/0!</v>
      </c>
    </row>
    <row r="333" spans="5:13" ht="13" customHeight="1">
      <c r="E333" s="25">
        <v>332</v>
      </c>
      <c r="F333" s="70">
        <f>D11</f>
        <v>0</v>
      </c>
      <c r="G333" s="71"/>
      <c r="H333" s="70"/>
      <c r="I333" s="70"/>
      <c r="J333" s="71"/>
      <c r="K333" s="70">
        <f>D27</f>
        <v>0</v>
      </c>
      <c r="L333" s="71"/>
      <c r="M333" s="48" t="e">
        <f t="shared" si="5"/>
        <v>#DIV/0!</v>
      </c>
    </row>
    <row r="334" spans="5:13" ht="13" customHeight="1">
      <c r="E334" s="25">
        <v>333</v>
      </c>
      <c r="F334" s="70">
        <f>D11</f>
        <v>0</v>
      </c>
      <c r="G334" s="71"/>
      <c r="H334" s="70"/>
      <c r="I334" s="70"/>
      <c r="J334" s="71"/>
      <c r="K334" s="70">
        <f>D27</f>
        <v>0</v>
      </c>
      <c r="L334" s="71"/>
      <c r="M334" s="48" t="e">
        <f t="shared" si="5"/>
        <v>#DIV/0!</v>
      </c>
    </row>
    <row r="335" spans="5:13" ht="13" customHeight="1">
      <c r="E335" s="25">
        <v>334</v>
      </c>
      <c r="F335" s="70">
        <f>D11</f>
        <v>0</v>
      </c>
      <c r="G335" s="71"/>
      <c r="H335" s="70"/>
      <c r="I335" s="70"/>
      <c r="J335" s="71"/>
      <c r="K335" s="70">
        <f>D27</f>
        <v>0</v>
      </c>
      <c r="L335" s="71"/>
      <c r="M335" s="48" t="e">
        <f t="shared" si="5"/>
        <v>#DIV/0!</v>
      </c>
    </row>
    <row r="336" spans="5:13" ht="13" customHeight="1">
      <c r="E336" s="25">
        <v>335</v>
      </c>
      <c r="F336" s="70">
        <f>D11</f>
        <v>0</v>
      </c>
      <c r="G336" s="71"/>
      <c r="H336" s="70"/>
      <c r="I336" s="70"/>
      <c r="J336" s="70">
        <f>D17</f>
        <v>0</v>
      </c>
      <c r="K336" s="70">
        <f>D27</f>
        <v>0</v>
      </c>
      <c r="L336" s="71"/>
      <c r="M336" s="48" t="e">
        <f t="shared" si="5"/>
        <v>#DIV/0!</v>
      </c>
    </row>
    <row r="337" spans="5:13" ht="13" customHeight="1">
      <c r="E337" s="25">
        <v>336</v>
      </c>
      <c r="F337" s="70">
        <f>D11</f>
        <v>0</v>
      </c>
      <c r="G337" s="71"/>
      <c r="H337" s="70"/>
      <c r="I337" s="70"/>
      <c r="J337" s="71"/>
      <c r="K337" s="70">
        <f>D27</f>
        <v>0</v>
      </c>
      <c r="L337" s="71"/>
      <c r="M337" s="48" t="e">
        <f t="shared" si="5"/>
        <v>#DIV/0!</v>
      </c>
    </row>
    <row r="338" spans="5:13" ht="13" customHeight="1">
      <c r="E338" s="25">
        <v>337</v>
      </c>
      <c r="F338" s="70">
        <f>D11</f>
        <v>0</v>
      </c>
      <c r="G338" s="71"/>
      <c r="H338" s="70"/>
      <c r="I338" s="70"/>
      <c r="J338" s="71"/>
      <c r="K338" s="70">
        <f>D27</f>
        <v>0</v>
      </c>
      <c r="L338" s="71"/>
      <c r="M338" s="48" t="e">
        <f t="shared" si="5"/>
        <v>#DIV/0!</v>
      </c>
    </row>
    <row r="339" spans="5:13" ht="13" customHeight="1">
      <c r="E339" s="25">
        <v>338</v>
      </c>
      <c r="F339" s="70">
        <f>D11</f>
        <v>0</v>
      </c>
      <c r="G339" s="71"/>
      <c r="H339" s="70"/>
      <c r="I339" s="70"/>
      <c r="J339" s="71"/>
      <c r="K339" s="70">
        <f>D27</f>
        <v>0</v>
      </c>
      <c r="L339" s="70" t="e">
        <f>D14</f>
        <v>#DIV/0!</v>
      </c>
      <c r="M339" s="48" t="e">
        <f t="shared" si="5"/>
        <v>#DIV/0!</v>
      </c>
    </row>
    <row r="340" spans="5:13" ht="13" customHeight="1">
      <c r="E340" s="25">
        <v>339</v>
      </c>
      <c r="F340" s="70">
        <f>D11</f>
        <v>0</v>
      </c>
      <c r="G340" s="71"/>
      <c r="H340" s="70"/>
      <c r="I340" s="70"/>
      <c r="J340" s="71"/>
      <c r="K340" s="70">
        <f>D27</f>
        <v>0</v>
      </c>
      <c r="L340" s="71"/>
      <c r="M340" s="48" t="e">
        <f t="shared" si="5"/>
        <v>#DIV/0!</v>
      </c>
    </row>
    <row r="341" spans="5:13" ht="13" customHeight="1">
      <c r="E341" s="25">
        <v>340</v>
      </c>
      <c r="F341" s="70">
        <f>D11</f>
        <v>0</v>
      </c>
      <c r="G341" s="71"/>
      <c r="H341" s="70">
        <f>Q3</f>
        <v>0</v>
      </c>
      <c r="I341" s="70">
        <f>Q4</f>
        <v>0</v>
      </c>
      <c r="J341" s="71"/>
      <c r="K341" s="70">
        <f>D27</f>
        <v>0</v>
      </c>
      <c r="L341" s="71"/>
      <c r="M341" s="48" t="e">
        <f t="shared" si="5"/>
        <v>#DIV/0!</v>
      </c>
    </row>
    <row r="342" spans="5:13" ht="13" customHeight="1">
      <c r="E342" s="25">
        <v>341</v>
      </c>
      <c r="F342" s="70">
        <f>D11</f>
        <v>0</v>
      </c>
      <c r="G342" s="71"/>
      <c r="H342" s="70"/>
      <c r="I342" s="70"/>
      <c r="J342" s="71"/>
      <c r="K342" s="70">
        <f>D27</f>
        <v>0</v>
      </c>
      <c r="L342" s="71"/>
      <c r="M342" s="48" t="e">
        <f t="shared" si="5"/>
        <v>#DIV/0!</v>
      </c>
    </row>
    <row r="343" spans="5:13" ht="13" customHeight="1">
      <c r="E343" s="25">
        <v>342</v>
      </c>
      <c r="F343" s="70">
        <f>D11</f>
        <v>0</v>
      </c>
      <c r="G343" s="71"/>
      <c r="H343" s="70"/>
      <c r="I343" s="70"/>
      <c r="J343" s="71"/>
      <c r="K343" s="70">
        <f>D27</f>
        <v>0</v>
      </c>
      <c r="L343" s="71"/>
      <c r="M343" s="48" t="e">
        <f t="shared" si="5"/>
        <v>#DIV/0!</v>
      </c>
    </row>
    <row r="344" spans="5:13" ht="13" customHeight="1">
      <c r="E344" s="25">
        <v>343</v>
      </c>
      <c r="F344" s="70">
        <f>D11</f>
        <v>0</v>
      </c>
      <c r="G344" s="71"/>
      <c r="H344" s="70"/>
      <c r="I344" s="70"/>
      <c r="J344" s="71"/>
      <c r="K344" s="70">
        <f>D27</f>
        <v>0</v>
      </c>
      <c r="L344" s="71"/>
      <c r="M344" s="48" t="e">
        <f t="shared" si="5"/>
        <v>#DIV/0!</v>
      </c>
    </row>
    <row r="345" spans="5:13" ht="13" customHeight="1">
      <c r="E345" s="25">
        <v>344</v>
      </c>
      <c r="F345" s="70">
        <f>D11</f>
        <v>0</v>
      </c>
      <c r="G345" s="71"/>
      <c r="H345" s="70"/>
      <c r="I345" s="70"/>
      <c r="J345" s="71"/>
      <c r="K345" s="70">
        <f>D27</f>
        <v>0</v>
      </c>
      <c r="L345" s="71"/>
      <c r="M345" s="48" t="e">
        <f t="shared" si="5"/>
        <v>#DIV/0!</v>
      </c>
    </row>
    <row r="346" spans="5:13" ht="13" customHeight="1">
      <c r="E346" s="25">
        <v>345</v>
      </c>
      <c r="F346" s="70">
        <f>D11</f>
        <v>0</v>
      </c>
      <c r="G346" s="70"/>
      <c r="H346" s="70"/>
      <c r="I346" s="70"/>
      <c r="J346" s="71"/>
      <c r="K346" s="70">
        <f>D27</f>
        <v>0</v>
      </c>
      <c r="L346" s="70" t="e">
        <f>D14</f>
        <v>#DIV/0!</v>
      </c>
      <c r="M346" s="48" t="e">
        <f t="shared" si="5"/>
        <v>#DIV/0!</v>
      </c>
    </row>
    <row r="347" spans="5:13" ht="13" customHeight="1">
      <c r="E347" s="25">
        <v>346</v>
      </c>
      <c r="F347" s="70">
        <f>D11</f>
        <v>0</v>
      </c>
      <c r="G347" s="71"/>
      <c r="H347" s="70"/>
      <c r="I347" s="70"/>
      <c r="J347" s="71"/>
      <c r="K347" s="70">
        <f>D27</f>
        <v>0</v>
      </c>
      <c r="L347" s="71"/>
      <c r="M347" s="48" t="e">
        <f t="shared" si="5"/>
        <v>#DIV/0!</v>
      </c>
    </row>
    <row r="348" spans="5:13" ht="13" customHeight="1">
      <c r="E348" s="25">
        <v>347</v>
      </c>
      <c r="F348" s="70">
        <f>D11</f>
        <v>0</v>
      </c>
      <c r="G348" s="71"/>
      <c r="H348" s="70"/>
      <c r="I348" s="70"/>
      <c r="J348" s="71"/>
      <c r="K348" s="70">
        <f>D27</f>
        <v>0</v>
      </c>
      <c r="L348" s="71"/>
      <c r="M348" s="48" t="e">
        <f t="shared" si="5"/>
        <v>#DIV/0!</v>
      </c>
    </row>
    <row r="349" spans="5:13" ht="13" customHeight="1">
      <c r="E349" s="25">
        <v>348</v>
      </c>
      <c r="F349" s="70">
        <f>D11</f>
        <v>0</v>
      </c>
      <c r="G349" s="71"/>
      <c r="H349" s="70"/>
      <c r="I349" s="70"/>
      <c r="J349" s="71"/>
      <c r="K349" s="70">
        <f>D27</f>
        <v>0</v>
      </c>
      <c r="L349" s="71"/>
      <c r="M349" s="48" t="e">
        <f t="shared" si="5"/>
        <v>#DIV/0!</v>
      </c>
    </row>
    <row r="350" spans="5:13" ht="13" customHeight="1">
      <c r="E350" s="25">
        <v>349</v>
      </c>
      <c r="F350" s="70">
        <f>D11</f>
        <v>0</v>
      </c>
      <c r="G350" s="71"/>
      <c r="H350" s="70"/>
      <c r="I350" s="70"/>
      <c r="J350" s="71"/>
      <c r="K350" s="70">
        <f>D27</f>
        <v>0</v>
      </c>
      <c r="L350" s="71"/>
      <c r="M350" s="48" t="e">
        <f t="shared" si="5"/>
        <v>#DIV/0!</v>
      </c>
    </row>
    <row r="351" spans="5:13" ht="13" customHeight="1">
      <c r="E351" s="25">
        <v>350</v>
      </c>
      <c r="F351" s="70">
        <f>D11</f>
        <v>0</v>
      </c>
      <c r="G351" s="71"/>
      <c r="H351" s="70"/>
      <c r="I351" s="70"/>
      <c r="J351" s="71"/>
      <c r="K351" s="70">
        <f>D27</f>
        <v>0</v>
      </c>
      <c r="L351" s="71"/>
      <c r="M351" s="48" t="e">
        <f t="shared" si="5"/>
        <v>#DIV/0!</v>
      </c>
    </row>
    <row r="352" spans="5:13" ht="13" customHeight="1">
      <c r="E352" s="25">
        <v>351</v>
      </c>
      <c r="F352" s="70">
        <f>D11</f>
        <v>0</v>
      </c>
      <c r="G352" s="71"/>
      <c r="H352" s="70"/>
      <c r="I352" s="70"/>
      <c r="J352" s="71"/>
      <c r="K352" s="70">
        <f>D27</f>
        <v>0</v>
      </c>
      <c r="L352" s="71"/>
      <c r="M352" s="48" t="e">
        <f t="shared" si="5"/>
        <v>#DIV/0!</v>
      </c>
    </row>
    <row r="353" spans="5:13" ht="13" customHeight="1">
      <c r="E353" s="25">
        <v>352</v>
      </c>
      <c r="F353" s="70">
        <f>D11</f>
        <v>0</v>
      </c>
      <c r="G353" s="71"/>
      <c r="H353" s="70"/>
      <c r="I353" s="70"/>
      <c r="J353" s="71"/>
      <c r="K353" s="70">
        <f>D27</f>
        <v>0</v>
      </c>
      <c r="L353" s="70" t="e">
        <f>D14</f>
        <v>#DIV/0!</v>
      </c>
      <c r="M353" s="48" t="e">
        <f t="shared" si="5"/>
        <v>#DIV/0!</v>
      </c>
    </row>
    <row r="354" spans="5:13" ht="13" customHeight="1">
      <c r="E354" s="25">
        <v>353</v>
      </c>
      <c r="F354" s="70">
        <f>D11</f>
        <v>0</v>
      </c>
      <c r="G354" s="71"/>
      <c r="H354" s="70"/>
      <c r="I354" s="70"/>
      <c r="J354" s="71"/>
      <c r="K354" s="70">
        <f>D27</f>
        <v>0</v>
      </c>
      <c r="L354" s="71"/>
      <c r="M354" s="48" t="e">
        <f t="shared" si="5"/>
        <v>#DIV/0!</v>
      </c>
    </row>
    <row r="355" spans="5:13" ht="13" customHeight="1">
      <c r="E355" s="25">
        <v>354</v>
      </c>
      <c r="F355" s="70">
        <f>D11</f>
        <v>0</v>
      </c>
      <c r="G355" s="71"/>
      <c r="H355" s="70"/>
      <c r="I355" s="70"/>
      <c r="J355" s="71"/>
      <c r="K355" s="70">
        <f>D27</f>
        <v>0</v>
      </c>
      <c r="L355" s="71"/>
      <c r="M355" s="48" t="e">
        <f t="shared" si="5"/>
        <v>#DIV/0!</v>
      </c>
    </row>
    <row r="356" spans="5:13" ht="13" customHeight="1">
      <c r="E356" s="25">
        <v>355</v>
      </c>
      <c r="F356" s="70">
        <f>D11</f>
        <v>0</v>
      </c>
      <c r="G356" s="71"/>
      <c r="H356" s="70">
        <f>Q3</f>
        <v>0</v>
      </c>
      <c r="I356" s="70">
        <f>Q4</f>
        <v>0</v>
      </c>
      <c r="J356" s="71"/>
      <c r="K356" s="70">
        <f>D27</f>
        <v>0</v>
      </c>
      <c r="L356" s="71"/>
      <c r="M356" s="48" t="e">
        <f t="shared" si="5"/>
        <v>#DIV/0!</v>
      </c>
    </row>
    <row r="357" spans="5:13" ht="13" customHeight="1">
      <c r="E357" s="25">
        <v>356</v>
      </c>
      <c r="F357" s="70">
        <f>D11</f>
        <v>0</v>
      </c>
      <c r="G357" s="71"/>
      <c r="H357" s="70"/>
      <c r="I357" s="70"/>
      <c r="J357" s="71"/>
      <c r="K357" s="70">
        <f>D27</f>
        <v>0</v>
      </c>
      <c r="L357" s="71"/>
      <c r="M357" s="48" t="e">
        <f t="shared" si="5"/>
        <v>#DIV/0!</v>
      </c>
    </row>
    <row r="358" spans="5:13" ht="13" customHeight="1">
      <c r="E358" s="25">
        <v>357</v>
      </c>
      <c r="F358" s="70">
        <f>D11</f>
        <v>0</v>
      </c>
      <c r="G358" s="71"/>
      <c r="H358" s="70"/>
      <c r="I358" s="70"/>
      <c r="J358" s="71"/>
      <c r="K358" s="70">
        <f>D27</f>
        <v>0</v>
      </c>
      <c r="L358" s="71"/>
      <c r="M358" s="48" t="e">
        <f t="shared" si="5"/>
        <v>#DIV/0!</v>
      </c>
    </row>
    <row r="359" spans="5:13" ht="13" customHeight="1">
      <c r="E359" s="25">
        <v>358</v>
      </c>
      <c r="F359" s="70">
        <f>D11</f>
        <v>0</v>
      </c>
      <c r="G359" s="71"/>
      <c r="H359" s="70"/>
      <c r="I359" s="70"/>
      <c r="J359" s="71"/>
      <c r="K359" s="70">
        <f>D27</f>
        <v>0</v>
      </c>
      <c r="L359" s="71"/>
      <c r="M359" s="48" t="e">
        <f t="shared" si="5"/>
        <v>#DIV/0!</v>
      </c>
    </row>
    <row r="360" spans="5:13" ht="13" customHeight="1">
      <c r="E360" s="25">
        <v>359</v>
      </c>
      <c r="F360" s="70">
        <f>D11</f>
        <v>0</v>
      </c>
      <c r="G360" s="71"/>
      <c r="H360" s="70"/>
      <c r="I360" s="70"/>
      <c r="J360" s="71"/>
      <c r="K360" s="70">
        <f>D27</f>
        <v>0</v>
      </c>
      <c r="L360" s="71"/>
      <c r="M360" s="48" t="e">
        <f t="shared" si="5"/>
        <v>#DIV/0!</v>
      </c>
    </row>
    <row r="361" spans="5:13" ht="13" customHeight="1">
      <c r="E361" s="25">
        <v>360</v>
      </c>
      <c r="F361" s="70">
        <f>D11</f>
        <v>0</v>
      </c>
      <c r="G361" s="70">
        <f>D6</f>
        <v>0</v>
      </c>
      <c r="H361" s="70"/>
      <c r="I361" s="70"/>
      <c r="J361" s="71"/>
      <c r="K361" s="70">
        <f>D27</f>
        <v>0</v>
      </c>
      <c r="L361" s="70" t="e">
        <f>D14</f>
        <v>#DIV/0!</v>
      </c>
      <c r="M361" s="48" t="e">
        <f t="shared" si="5"/>
        <v>#DIV/0!</v>
      </c>
    </row>
    <row r="362" spans="5:13" ht="13" customHeight="1">
      <c r="E362" s="25">
        <v>361</v>
      </c>
      <c r="F362" s="70">
        <f>D11</f>
        <v>0</v>
      </c>
      <c r="G362" s="71"/>
      <c r="H362" s="70"/>
      <c r="I362" s="70"/>
      <c r="J362" s="71"/>
      <c r="K362" s="70">
        <f>D27</f>
        <v>0</v>
      </c>
      <c r="L362" s="71"/>
      <c r="M362" s="48" t="e">
        <f t="shared" si="5"/>
        <v>#DIV/0!</v>
      </c>
    </row>
    <row r="363" spans="5:13" ht="13" customHeight="1">
      <c r="E363" s="25">
        <v>362</v>
      </c>
      <c r="F363" s="70">
        <f>D11</f>
        <v>0</v>
      </c>
      <c r="G363" s="71"/>
      <c r="H363" s="70"/>
      <c r="I363" s="70"/>
      <c r="J363" s="71"/>
      <c r="K363" s="70">
        <f>D27</f>
        <v>0</v>
      </c>
      <c r="L363" s="71"/>
      <c r="M363" s="48" t="e">
        <f t="shared" si="5"/>
        <v>#DIV/0!</v>
      </c>
    </row>
    <row r="364" spans="5:13" ht="13" customHeight="1">
      <c r="E364" s="25">
        <v>363</v>
      </c>
      <c r="F364" s="70">
        <f>D11</f>
        <v>0</v>
      </c>
      <c r="G364" s="71"/>
      <c r="H364" s="70"/>
      <c r="I364" s="70"/>
      <c r="J364" s="71"/>
      <c r="K364" s="70">
        <f>D27</f>
        <v>0</v>
      </c>
      <c r="L364" s="71"/>
      <c r="M364" s="48" t="e">
        <f t="shared" si="5"/>
        <v>#DIV/0!</v>
      </c>
    </row>
    <row r="365" spans="5:13" ht="13" customHeight="1">
      <c r="E365" s="25">
        <v>364</v>
      </c>
      <c r="F365" s="70">
        <f>D11</f>
        <v>0</v>
      </c>
      <c r="G365" s="71"/>
      <c r="H365" s="70"/>
      <c r="I365" s="70"/>
      <c r="J365" s="71"/>
      <c r="K365" s="70">
        <f>D27</f>
        <v>0</v>
      </c>
      <c r="L365" s="71"/>
      <c r="M365" s="48" t="e">
        <f t="shared" si="5"/>
        <v>#DIV/0!</v>
      </c>
    </row>
    <row r="366" spans="5:13" ht="13" customHeight="1">
      <c r="E366" s="42">
        <v>365</v>
      </c>
      <c r="F366" s="72">
        <f>D11</f>
        <v>0</v>
      </c>
      <c r="G366" s="73"/>
      <c r="H366" s="72"/>
      <c r="I366" s="72"/>
      <c r="J366" s="72">
        <f>D17</f>
        <v>0</v>
      </c>
      <c r="K366" s="72">
        <f>D27</f>
        <v>0</v>
      </c>
      <c r="L366" s="73"/>
      <c r="M366" s="48" t="e">
        <f t="shared" si="5"/>
        <v>#DIV/0!</v>
      </c>
    </row>
    <row r="367" spans="5:13" ht="13" customHeight="1"/>
    <row r="368" spans="5:13" ht="13" customHeight="1">
      <c r="M368" s="45"/>
    </row>
  </sheetData>
  <mergeCells count="1">
    <mergeCell ref="R2:S2"/>
  </mergeCells>
  <pageMargins left="1.299212598425197" right="0.31496062992125984" top="0.55118110236220474" bottom="0.55118110236220474" header="0.31496062992125984" footer="0.31496062992125984"/>
  <pageSetup paperSize="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showGridLines="0" zoomScale="90" zoomScaleNormal="90" workbookViewId="0">
      <selection activeCell="C7" sqref="C7"/>
    </sheetView>
  </sheetViews>
  <sheetFormatPr baseColWidth="10" defaultRowHeight="15.5"/>
  <cols>
    <col min="1" max="1" width="11.07421875" style="2"/>
    <col min="2" max="2" width="6.84375" style="221" customWidth="1"/>
    <col min="3" max="3" width="38.4609375" style="2" customWidth="1"/>
    <col min="4" max="4" width="10.07421875" style="2" customWidth="1"/>
    <col min="5" max="5" width="3.84375" style="2" customWidth="1"/>
    <col min="6" max="6" width="6.84375" style="2" customWidth="1"/>
    <col min="7" max="7" width="8.84375" style="2" customWidth="1"/>
    <col min="8" max="8" width="6.84375" style="268" customWidth="1"/>
  </cols>
  <sheetData>
    <row r="1" spans="1:9" ht="33" customHeight="1" thickBot="1">
      <c r="A1" s="276" t="s">
        <v>137</v>
      </c>
      <c r="B1" s="318" t="s">
        <v>110</v>
      </c>
      <c r="C1" s="319"/>
      <c r="D1" s="319"/>
      <c r="E1" s="319"/>
      <c r="F1" s="319"/>
      <c r="G1" s="319"/>
      <c r="H1" s="320"/>
      <c r="I1" s="3"/>
    </row>
    <row r="2" spans="1:9" ht="6" customHeight="1">
      <c r="B2" s="126" t="s">
        <v>50</v>
      </c>
      <c r="C2" s="127"/>
      <c r="D2" s="128"/>
      <c r="E2" s="128"/>
      <c r="F2" s="128"/>
      <c r="G2" s="128"/>
      <c r="H2" s="129"/>
      <c r="I2" s="3"/>
    </row>
    <row r="3" spans="1:9" ht="22" customHeight="1">
      <c r="B3" s="124"/>
      <c r="C3" s="324" t="s">
        <v>31</v>
      </c>
      <c r="D3" s="325"/>
      <c r="E3" s="130"/>
      <c r="F3" s="326" t="s">
        <v>139</v>
      </c>
      <c r="G3" s="327"/>
      <c r="H3" s="141"/>
      <c r="I3" s="3"/>
    </row>
    <row r="4" spans="1:9" ht="18" customHeight="1">
      <c r="B4" s="124"/>
      <c r="C4" s="153" t="s">
        <v>59</v>
      </c>
      <c r="D4" s="122"/>
      <c r="E4" s="131"/>
      <c r="F4" s="123"/>
      <c r="G4" s="142">
        <f t="shared" ref="G4:G9" si="0">D4*F4</f>
        <v>0</v>
      </c>
      <c r="H4" s="140"/>
      <c r="I4" s="3"/>
    </row>
    <row r="5" spans="1:9" ht="18" customHeight="1">
      <c r="B5" s="124"/>
      <c r="C5" s="153" t="s">
        <v>88</v>
      </c>
      <c r="D5" s="122"/>
      <c r="E5" s="131"/>
      <c r="F5" s="123"/>
      <c r="G5" s="142">
        <f t="shared" si="0"/>
        <v>0</v>
      </c>
      <c r="H5" s="140"/>
      <c r="I5" s="3"/>
    </row>
    <row r="6" spans="1:9" ht="18" customHeight="1">
      <c r="B6" s="124"/>
      <c r="C6" s="153" t="s">
        <v>89</v>
      </c>
      <c r="D6" s="122"/>
      <c r="E6" s="131"/>
      <c r="F6" s="123"/>
      <c r="G6" s="142">
        <f>D6*F6</f>
        <v>0</v>
      </c>
      <c r="H6" s="140"/>
      <c r="I6" s="3"/>
    </row>
    <row r="7" spans="1:9" ht="18" customHeight="1">
      <c r="B7" s="124"/>
      <c r="C7" s="154" t="s">
        <v>90</v>
      </c>
      <c r="D7" s="122"/>
      <c r="E7" s="131"/>
      <c r="F7" s="123"/>
      <c r="G7" s="142">
        <f>D7*F7</f>
        <v>0</v>
      </c>
      <c r="H7" s="140"/>
      <c r="I7" s="3"/>
    </row>
    <row r="8" spans="1:9" ht="18" customHeight="1">
      <c r="B8" s="124"/>
      <c r="C8" s="153" t="s">
        <v>91</v>
      </c>
      <c r="D8" s="122"/>
      <c r="E8" s="131"/>
      <c r="F8" s="123"/>
      <c r="G8" s="142">
        <f>D8*F8</f>
        <v>0</v>
      </c>
      <c r="H8" s="140"/>
      <c r="I8" s="3"/>
    </row>
    <row r="9" spans="1:9" ht="18" customHeight="1">
      <c r="B9" s="124"/>
      <c r="C9" s="153" t="s">
        <v>86</v>
      </c>
      <c r="D9" s="122"/>
      <c r="E9" s="131"/>
      <c r="F9" s="123"/>
      <c r="G9" s="142">
        <f t="shared" si="0"/>
        <v>0</v>
      </c>
      <c r="H9" s="140"/>
      <c r="I9" s="3"/>
    </row>
    <row r="10" spans="1:9" ht="18" customHeight="1">
      <c r="B10" s="124"/>
      <c r="C10" s="155" t="s">
        <v>63</v>
      </c>
      <c r="D10" s="156">
        <f>SUM(D4:D9)</f>
        <v>0</v>
      </c>
      <c r="E10" s="131"/>
      <c r="F10" s="157" t="e">
        <f>G10/D10</f>
        <v>#DIV/0!</v>
      </c>
      <c r="G10" s="142">
        <f>SUM(G4:G9)</f>
        <v>0</v>
      </c>
      <c r="H10" s="140"/>
      <c r="I10" s="3"/>
    </row>
    <row r="11" spans="1:9" ht="6" customHeight="1">
      <c r="B11" s="124"/>
      <c r="C11" s="137"/>
      <c r="D11" s="138"/>
      <c r="E11" s="131"/>
      <c r="F11" s="138"/>
      <c r="G11" s="139"/>
      <c r="H11" s="140"/>
      <c r="I11" s="3"/>
    </row>
    <row r="12" spans="1:9" ht="22" customHeight="1">
      <c r="B12" s="124"/>
      <c r="C12" s="324" t="s">
        <v>32</v>
      </c>
      <c r="D12" s="325"/>
      <c r="E12" s="131"/>
      <c r="F12" s="131"/>
      <c r="G12" s="143"/>
      <c r="H12" s="140"/>
      <c r="I12" s="3"/>
    </row>
    <row r="13" spans="1:9" ht="18" customHeight="1">
      <c r="B13" s="124"/>
      <c r="C13" s="153" t="s">
        <v>33</v>
      </c>
      <c r="D13" s="122"/>
      <c r="E13" s="131"/>
      <c r="F13" s="123"/>
      <c r="G13" s="142">
        <f>D13*F13</f>
        <v>0</v>
      </c>
      <c r="H13" s="140"/>
      <c r="I13" s="3"/>
    </row>
    <row r="14" spans="1:9" ht="18" customHeight="1">
      <c r="B14" s="124"/>
      <c r="C14" s="299" t="s">
        <v>140</v>
      </c>
      <c r="D14" s="122"/>
      <c r="E14" s="131"/>
      <c r="F14" s="298"/>
      <c r="G14" s="149"/>
      <c r="H14" s="140"/>
      <c r="I14" s="3"/>
    </row>
    <row r="15" spans="1:9" ht="6" customHeight="1">
      <c r="B15" s="124"/>
      <c r="C15" s="158"/>
      <c r="D15" s="160"/>
      <c r="E15" s="131"/>
      <c r="F15" s="144"/>
      <c r="G15" s="144"/>
      <c r="H15" s="140"/>
      <c r="I15" s="3"/>
    </row>
    <row r="16" spans="1:9" ht="18" customHeight="1">
      <c r="B16" s="124"/>
      <c r="C16" s="155" t="s">
        <v>34</v>
      </c>
      <c r="D16" s="156">
        <f>D10+D13+D14</f>
        <v>0</v>
      </c>
      <c r="E16" s="132"/>
      <c r="F16" s="159" t="e">
        <f>G16/D16</f>
        <v>#DIV/0!</v>
      </c>
      <c r="G16" s="145">
        <f>G10+G13+G14</f>
        <v>0</v>
      </c>
      <c r="H16" s="140"/>
      <c r="I16" s="3"/>
    </row>
    <row r="17" spans="1:9" ht="6" customHeight="1">
      <c r="B17" s="124"/>
      <c r="C17" s="132"/>
      <c r="D17" s="132"/>
      <c r="E17" s="132"/>
      <c r="F17" s="132"/>
      <c r="G17" s="146"/>
      <c r="H17" s="140"/>
      <c r="I17" s="3"/>
    </row>
    <row r="18" spans="1:9" ht="22" customHeight="1">
      <c r="B18" s="124"/>
      <c r="C18" s="324" t="s">
        <v>49</v>
      </c>
      <c r="D18" s="325"/>
      <c r="E18" s="321"/>
      <c r="F18" s="130"/>
      <c r="G18" s="147"/>
      <c r="H18" s="140"/>
      <c r="I18" s="3"/>
    </row>
    <row r="19" spans="1:9" ht="18" customHeight="1">
      <c r="B19" s="124"/>
      <c r="C19" s="153" t="s">
        <v>8</v>
      </c>
      <c r="D19" s="122"/>
      <c r="E19" s="322"/>
      <c r="F19" s="123"/>
      <c r="G19" s="148">
        <f>D19*F19</f>
        <v>0</v>
      </c>
      <c r="H19" s="140"/>
      <c r="I19" s="3"/>
    </row>
    <row r="20" spans="1:9" ht="18" customHeight="1">
      <c r="B20" s="124"/>
      <c r="C20" s="153" t="s">
        <v>10</v>
      </c>
      <c r="D20" s="122"/>
      <c r="E20" s="322"/>
      <c r="F20" s="123"/>
      <c r="G20" s="148">
        <f>D20*F20</f>
        <v>0</v>
      </c>
      <c r="H20" s="140"/>
      <c r="I20" s="3"/>
    </row>
    <row r="21" spans="1:9" ht="18" customHeight="1">
      <c r="B21" s="124"/>
      <c r="C21" s="153" t="s">
        <v>9</v>
      </c>
      <c r="D21" s="122"/>
      <c r="E21" s="323"/>
      <c r="F21" s="123"/>
      <c r="G21" s="148">
        <f>D21*F21</f>
        <v>0</v>
      </c>
      <c r="H21" s="140"/>
      <c r="I21" s="3"/>
    </row>
    <row r="22" spans="1:9" ht="6" customHeight="1">
      <c r="B22" s="124"/>
      <c r="C22" s="161"/>
      <c r="D22" s="161"/>
      <c r="E22" s="133"/>
      <c r="F22" s="133"/>
      <c r="G22" s="149"/>
      <c r="H22" s="140"/>
      <c r="I22" s="3"/>
    </row>
    <row r="23" spans="1:9" s="80" customFormat="1" ht="22" customHeight="1">
      <c r="A23" s="267"/>
      <c r="B23" s="124"/>
      <c r="C23" s="162" t="s">
        <v>98</v>
      </c>
      <c r="D23" s="122"/>
      <c r="E23" s="134"/>
      <c r="F23" s="134"/>
      <c r="G23" s="150"/>
      <c r="H23" s="140"/>
      <c r="I23" s="79"/>
    </row>
    <row r="24" spans="1:9" ht="6" customHeight="1">
      <c r="B24" s="124"/>
      <c r="C24" s="161"/>
      <c r="D24" s="161"/>
      <c r="E24" s="133"/>
      <c r="F24" s="133"/>
      <c r="G24" s="149"/>
      <c r="H24" s="140"/>
      <c r="I24" s="3"/>
    </row>
    <row r="25" spans="1:9" ht="21.9" customHeight="1">
      <c r="B25" s="124"/>
      <c r="C25" s="155" t="s">
        <v>35</v>
      </c>
      <c r="D25" s="156">
        <f>SUM(D16:D23)</f>
        <v>0</v>
      </c>
      <c r="E25" s="135"/>
      <c r="F25" s="159" t="e">
        <f>G25/D25</f>
        <v>#DIV/0!</v>
      </c>
      <c r="G25" s="151">
        <f>G16+G19+G20+G21</f>
        <v>0</v>
      </c>
      <c r="H25" s="140"/>
      <c r="I25" s="3"/>
    </row>
    <row r="26" spans="1:9" ht="8" customHeight="1" thickBot="1">
      <c r="B26" s="125"/>
      <c r="C26" s="136"/>
      <c r="D26" s="136"/>
      <c r="E26" s="136"/>
      <c r="F26" s="136"/>
      <c r="G26" s="136"/>
      <c r="H26" s="152"/>
      <c r="I26" s="3"/>
    </row>
    <row r="27" spans="1:9">
      <c r="B27" s="236"/>
      <c r="C27" s="236"/>
      <c r="D27" s="236"/>
      <c r="E27" s="236"/>
      <c r="F27" s="236"/>
      <c r="G27" s="236"/>
      <c r="H27" s="236"/>
      <c r="I27" s="4"/>
    </row>
    <row r="28" spans="1:9">
      <c r="B28" s="236"/>
      <c r="C28" s="236"/>
      <c r="D28" s="236"/>
      <c r="E28" s="236"/>
      <c r="F28" s="236"/>
      <c r="G28" s="236"/>
      <c r="H28" s="236"/>
      <c r="I28" s="4"/>
    </row>
    <row r="29" spans="1:9">
      <c r="B29" s="236"/>
      <c r="C29" s="236"/>
      <c r="D29" s="236"/>
      <c r="E29" s="236"/>
      <c r="F29" s="236"/>
      <c r="G29" s="236"/>
      <c r="H29" s="236"/>
      <c r="I29" s="4"/>
    </row>
    <row r="30" spans="1:9">
      <c r="B30" s="236"/>
      <c r="C30" s="236"/>
      <c r="D30" s="236"/>
      <c r="E30" s="236"/>
      <c r="F30" s="236"/>
      <c r="G30" s="236"/>
      <c r="H30" s="236"/>
      <c r="I30" s="4"/>
    </row>
  </sheetData>
  <sheetProtection algorithmName="SHA-512" hashValue="EauGiXNTLzKfHnQi1DSDJHfUaeY5iAgW5sUeAwB8xVTi4hHM+hzRqVWXgj178XPC11+k8SXYvcVeTr9jQVYswA==" saltValue="t/Xj9ZIW2xf8WnmqLe24Hw==" spinCount="100000" sheet="1" objects="1" scenarios="1"/>
  <mergeCells count="6">
    <mergeCell ref="B1:H1"/>
    <mergeCell ref="E18:E21"/>
    <mergeCell ref="C3:D3"/>
    <mergeCell ref="C12:D12"/>
    <mergeCell ref="C18:D18"/>
    <mergeCell ref="F3:G3"/>
  </mergeCells>
  <phoneticPr fontId="8" type="noConversion"/>
  <hyperlinks>
    <hyperlink ref="B2" location="Indice!A1" display="Indice%20MR.xls#Indice!A1"/>
    <hyperlink ref="A1" location="Indice!A1" display="Indice!A1"/>
  </hyperlinks>
  <printOptions horizontalCentered="1" verticalCentered="1"/>
  <pageMargins left="0.51181102362204722" right="0.62992125984251968" top="0.92" bottom="0.23622047244094491" header="0" footer="0"/>
  <pageSetup paperSize="9" orientation="landscape" horizontalDpi="4294967294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6"/>
  <sheetViews>
    <sheetView showGridLines="0" zoomScale="90" zoomScaleNormal="90" workbookViewId="0">
      <selection activeCell="P4" sqref="P4"/>
    </sheetView>
  </sheetViews>
  <sheetFormatPr baseColWidth="10" defaultRowHeight="15.5"/>
  <cols>
    <col min="1" max="1" width="7.921875" style="2" customWidth="1"/>
    <col min="2" max="2" width="5.84375" style="2" customWidth="1"/>
    <col min="3" max="3" width="16.07421875" style="2" customWidth="1"/>
    <col min="4" max="4" width="9.84375" style="2" customWidth="1"/>
    <col min="5" max="5" width="7.07421875" style="2" customWidth="1"/>
    <col min="6" max="6" width="4.07421875" style="2" customWidth="1"/>
    <col min="7" max="7" width="9.84375" style="2" hidden="1" customWidth="1"/>
    <col min="8" max="8" width="6.53515625" style="2" customWidth="1"/>
    <col min="9" max="9" width="8.07421875" style="221" hidden="1" customWidth="1"/>
    <col min="10" max="10" width="9.53515625" style="2" customWidth="1"/>
    <col min="11" max="11" width="7" style="2" hidden="1" customWidth="1"/>
    <col min="12" max="12" width="8.15234375" style="2" customWidth="1"/>
    <col min="13" max="13" width="7.84375" style="2" customWidth="1"/>
    <col min="14" max="14" width="5.84375" style="2" customWidth="1"/>
    <col min="15" max="15" width="8.921875" customWidth="1"/>
  </cols>
  <sheetData>
    <row r="1" spans="1:15" ht="30.65" customHeight="1" thickBot="1">
      <c r="A1" s="5" t="s">
        <v>50</v>
      </c>
      <c r="B1" s="337" t="s">
        <v>111</v>
      </c>
      <c r="C1" s="338"/>
      <c r="D1" s="338"/>
      <c r="E1" s="338"/>
      <c r="F1" s="338"/>
      <c r="G1" s="338"/>
      <c r="H1" s="338"/>
      <c r="I1" s="338"/>
      <c r="J1" s="338"/>
      <c r="K1" s="338"/>
      <c r="L1" s="338"/>
      <c r="M1" s="338"/>
      <c r="N1" s="339"/>
      <c r="O1" s="6"/>
    </row>
    <row r="2" spans="1:15" ht="8" customHeight="1">
      <c r="A2" s="269"/>
      <c r="B2" s="163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5"/>
      <c r="O2" s="6"/>
    </row>
    <row r="3" spans="1:15" ht="22" customHeight="1">
      <c r="A3" s="269"/>
      <c r="B3" s="166"/>
      <c r="C3" s="328" t="s">
        <v>94</v>
      </c>
      <c r="D3" s="329"/>
      <c r="E3" s="329"/>
      <c r="F3" s="329"/>
      <c r="G3" s="329"/>
      <c r="H3" s="329"/>
      <c r="I3" s="329"/>
      <c r="J3" s="329"/>
      <c r="K3" s="329"/>
      <c r="L3" s="329"/>
      <c r="M3" s="330"/>
      <c r="N3" s="167"/>
      <c r="O3" s="6"/>
    </row>
    <row r="4" spans="1:15" ht="8.25" customHeight="1">
      <c r="A4" s="269"/>
      <c r="B4" s="168"/>
      <c r="C4" s="169"/>
      <c r="D4" s="170"/>
      <c r="E4" s="170"/>
      <c r="F4" s="170"/>
      <c r="G4" s="170"/>
      <c r="H4" s="170"/>
      <c r="I4" s="170"/>
      <c r="J4" s="170"/>
      <c r="K4" s="170"/>
      <c r="L4" s="170"/>
      <c r="M4" s="171"/>
      <c r="N4" s="172"/>
      <c r="O4" s="6"/>
    </row>
    <row r="5" spans="1:15" s="13" customFormat="1" ht="18" customHeight="1">
      <c r="A5" s="270"/>
      <c r="B5" s="173"/>
      <c r="C5" s="155" t="s">
        <v>30</v>
      </c>
      <c r="D5" s="155" t="s">
        <v>24</v>
      </c>
      <c r="E5" s="155" t="s">
        <v>11</v>
      </c>
      <c r="F5" s="174"/>
      <c r="G5" s="175"/>
      <c r="H5" s="155" t="s">
        <v>23</v>
      </c>
      <c r="I5" s="155" t="s">
        <v>17</v>
      </c>
      <c r="J5" s="155" t="s">
        <v>64</v>
      </c>
      <c r="K5" s="155"/>
      <c r="L5" s="155" t="s">
        <v>24</v>
      </c>
      <c r="M5" s="155" t="s">
        <v>29</v>
      </c>
      <c r="N5" s="176"/>
      <c r="O5" s="12"/>
    </row>
    <row r="6" spans="1:15" s="13" customFormat="1" ht="18" customHeight="1">
      <c r="A6" s="270"/>
      <c r="B6" s="173"/>
      <c r="C6" s="153" t="s">
        <v>20</v>
      </c>
      <c r="D6" s="122"/>
      <c r="E6" s="157" t="e">
        <f>D6/D10</f>
        <v>#DIV/0!</v>
      </c>
      <c r="F6" s="174"/>
      <c r="G6" s="175"/>
      <c r="H6" s="177">
        <v>100</v>
      </c>
      <c r="I6" s="229">
        <v>0</v>
      </c>
      <c r="J6" s="194"/>
      <c r="K6" s="178">
        <f>H6-(H6*I6%)</f>
        <v>100</v>
      </c>
      <c r="L6" s="179">
        <f>(K6-(K6*J6%))/100</f>
        <v>1</v>
      </c>
      <c r="M6" s="179" t="e">
        <f>L6*E6</f>
        <v>#DIV/0!</v>
      </c>
      <c r="N6" s="176"/>
      <c r="O6" s="12"/>
    </row>
    <row r="7" spans="1:15" s="13" customFormat="1" ht="18" customHeight="1">
      <c r="A7" s="270"/>
      <c r="B7" s="173"/>
      <c r="C7" s="153" t="s">
        <v>21</v>
      </c>
      <c r="D7" s="122"/>
      <c r="E7" s="157" t="e">
        <f>D7/D10</f>
        <v>#DIV/0!</v>
      </c>
      <c r="F7" s="174"/>
      <c r="G7" s="175"/>
      <c r="H7" s="177">
        <v>100</v>
      </c>
      <c r="I7" s="229">
        <v>0</v>
      </c>
      <c r="J7" s="194"/>
      <c r="K7" s="178">
        <f>H7-(H7*I7%)</f>
        <v>100</v>
      </c>
      <c r="L7" s="179">
        <f>(K7-(K7*J7%))/100</f>
        <v>1</v>
      </c>
      <c r="M7" s="179" t="e">
        <f>L7*E7</f>
        <v>#DIV/0!</v>
      </c>
      <c r="N7" s="176"/>
      <c r="O7" s="12"/>
    </row>
    <row r="8" spans="1:15" s="13" customFormat="1" ht="18" customHeight="1">
      <c r="A8" s="270"/>
      <c r="B8" s="173"/>
      <c r="C8" s="153" t="s">
        <v>22</v>
      </c>
      <c r="D8" s="122"/>
      <c r="E8" s="157" t="e">
        <f>D8/D10</f>
        <v>#DIV/0!</v>
      </c>
      <c r="F8" s="174"/>
      <c r="G8" s="175"/>
      <c r="H8" s="177">
        <v>100</v>
      </c>
      <c r="I8" s="229">
        <v>0</v>
      </c>
      <c r="J8" s="194"/>
      <c r="K8" s="178">
        <f>H8-(H8*I8%)</f>
        <v>100</v>
      </c>
      <c r="L8" s="179">
        <f>(K8-(K8*J8%))/100</f>
        <v>1</v>
      </c>
      <c r="M8" s="179" t="e">
        <f>L8*E8</f>
        <v>#DIV/0!</v>
      </c>
      <c r="N8" s="176"/>
      <c r="O8" s="12"/>
    </row>
    <row r="9" spans="1:15" s="13" customFormat="1" ht="20" hidden="1" customHeight="1">
      <c r="A9" s="270"/>
      <c r="B9" s="173"/>
      <c r="C9" s="153" t="s">
        <v>18</v>
      </c>
      <c r="D9" s="229">
        <v>0</v>
      </c>
      <c r="E9" s="157" t="e">
        <f>D9/D10</f>
        <v>#DIV/0!</v>
      </c>
      <c r="F9" s="174"/>
      <c r="G9" s="175"/>
      <c r="H9" s="177">
        <v>100</v>
      </c>
      <c r="I9" s="229">
        <v>0</v>
      </c>
      <c r="J9" s="271">
        <v>0</v>
      </c>
      <c r="K9" s="178">
        <f>H9-(H9*I9%)</f>
        <v>100</v>
      </c>
      <c r="L9" s="180">
        <f>(K9-(K9*J9%))/100</f>
        <v>1</v>
      </c>
      <c r="M9" s="180" t="e">
        <f>L9*E9</f>
        <v>#DIV/0!</v>
      </c>
      <c r="N9" s="176"/>
      <c r="O9" s="12"/>
    </row>
    <row r="10" spans="1:15" s="13" customFormat="1" ht="18" customHeight="1">
      <c r="A10" s="270"/>
      <c r="B10" s="173"/>
      <c r="C10" s="155" t="s">
        <v>19</v>
      </c>
      <c r="D10" s="156">
        <f>SUM(D6:D9)</f>
        <v>0</v>
      </c>
      <c r="E10" s="157" t="e">
        <f>SUM(E6:E9)</f>
        <v>#DIV/0!</v>
      </c>
      <c r="F10" s="181"/>
      <c r="G10" s="182"/>
      <c r="H10" s="331" t="s">
        <v>65</v>
      </c>
      <c r="I10" s="333"/>
      <c r="J10" s="333"/>
      <c r="K10" s="333"/>
      <c r="L10" s="332"/>
      <c r="M10" s="183" t="e">
        <f>SUM(M6:M9)</f>
        <v>#DIV/0!</v>
      </c>
      <c r="N10" s="176"/>
      <c r="O10" s="12"/>
    </row>
    <row r="11" spans="1:15" s="13" customFormat="1" ht="6" customHeight="1">
      <c r="A11" s="270"/>
      <c r="B11" s="173"/>
      <c r="C11" s="161"/>
      <c r="D11" s="161"/>
      <c r="E11" s="161"/>
      <c r="F11" s="161"/>
      <c r="G11" s="161"/>
      <c r="H11" s="161"/>
      <c r="I11" s="161"/>
      <c r="J11" s="161"/>
      <c r="K11" s="161"/>
      <c r="L11" s="161"/>
      <c r="M11" s="161"/>
      <c r="N11" s="176"/>
      <c r="O11" s="12"/>
    </row>
    <row r="12" spans="1:15" s="13" customFormat="1" ht="22" customHeight="1">
      <c r="A12" s="270"/>
      <c r="B12" s="184"/>
      <c r="C12" s="328" t="s">
        <v>8</v>
      </c>
      <c r="D12" s="329"/>
      <c r="E12" s="329"/>
      <c r="F12" s="329"/>
      <c r="G12" s="329"/>
      <c r="H12" s="329"/>
      <c r="I12" s="329"/>
      <c r="J12" s="329"/>
      <c r="K12" s="329"/>
      <c r="L12" s="329"/>
      <c r="M12" s="330"/>
      <c r="N12" s="185"/>
      <c r="O12" s="12"/>
    </row>
    <row r="13" spans="1:15" s="13" customFormat="1" ht="6" customHeight="1">
      <c r="A13" s="270"/>
      <c r="B13" s="173"/>
      <c r="C13" s="174"/>
      <c r="D13" s="161"/>
      <c r="E13" s="161"/>
      <c r="F13" s="161"/>
      <c r="G13" s="161"/>
      <c r="H13" s="161"/>
      <c r="I13" s="161"/>
      <c r="J13" s="161"/>
      <c r="K13" s="161"/>
      <c r="L13" s="161"/>
      <c r="M13" s="186"/>
      <c r="N13" s="176"/>
      <c r="O13" s="12"/>
    </row>
    <row r="14" spans="1:15" s="13" customFormat="1" ht="20" customHeight="1">
      <c r="A14" s="270"/>
      <c r="B14" s="173"/>
      <c r="C14" s="331" t="s">
        <v>16</v>
      </c>
      <c r="D14" s="332"/>
      <c r="E14" s="155" t="s">
        <v>11</v>
      </c>
      <c r="F14" s="174"/>
      <c r="G14" s="175"/>
      <c r="H14" s="161"/>
      <c r="I14" s="186"/>
      <c r="J14" s="155" t="s">
        <v>62</v>
      </c>
      <c r="K14" s="155"/>
      <c r="L14" s="155" t="s">
        <v>23</v>
      </c>
      <c r="M14" s="155" t="s">
        <v>29</v>
      </c>
      <c r="N14" s="176"/>
      <c r="O14" s="12"/>
    </row>
    <row r="15" spans="1:15" s="13" customFormat="1" ht="20" customHeight="1">
      <c r="A15" s="270"/>
      <c r="B15" s="173"/>
      <c r="C15" s="153" t="s">
        <v>25</v>
      </c>
      <c r="D15" s="122"/>
      <c r="E15" s="157" t="e">
        <f>D15/D18</f>
        <v>#DIV/0!</v>
      </c>
      <c r="F15" s="174"/>
      <c r="G15" s="175"/>
      <c r="H15" s="161"/>
      <c r="I15" s="186"/>
      <c r="J15" s="195"/>
      <c r="K15" s="153"/>
      <c r="L15" s="187">
        <f>D15+(D15*J15%)+IF(D15=0,1)</f>
        <v>1</v>
      </c>
      <c r="M15" s="188" t="e">
        <f>(D15/L15)*E15</f>
        <v>#DIV/0!</v>
      </c>
      <c r="N15" s="176"/>
      <c r="O15" s="12"/>
    </row>
    <row r="16" spans="1:15" s="13" customFormat="1" ht="20" hidden="1" customHeight="1">
      <c r="A16" s="270"/>
      <c r="B16" s="173"/>
      <c r="C16" s="153" t="s">
        <v>26</v>
      </c>
      <c r="D16" s="229">
        <v>0</v>
      </c>
      <c r="E16" s="157" t="e">
        <f>D16/D18</f>
        <v>#DIV/0!</v>
      </c>
      <c r="F16" s="174"/>
      <c r="G16" s="175"/>
      <c r="H16" s="161"/>
      <c r="I16" s="186"/>
      <c r="J16" s="272">
        <v>0</v>
      </c>
      <c r="K16" s="153"/>
      <c r="L16" s="189">
        <f>D16+(D16*J16%)+IF(D16=0,1)</f>
        <v>1</v>
      </c>
      <c r="M16" s="190" t="e">
        <f>(D16/L16)*E16</f>
        <v>#DIV/0!</v>
      </c>
      <c r="N16" s="176"/>
      <c r="O16" s="12"/>
    </row>
    <row r="17" spans="1:15" s="13" customFormat="1" ht="20" hidden="1" customHeight="1">
      <c r="A17" s="270"/>
      <c r="B17" s="173"/>
      <c r="C17" s="153" t="s">
        <v>27</v>
      </c>
      <c r="D17" s="229">
        <v>0</v>
      </c>
      <c r="E17" s="157" t="e">
        <f>D17/D18</f>
        <v>#DIV/0!</v>
      </c>
      <c r="F17" s="174"/>
      <c r="G17" s="175"/>
      <c r="H17" s="191"/>
      <c r="I17" s="192"/>
      <c r="J17" s="272">
        <v>0</v>
      </c>
      <c r="K17" s="153"/>
      <c r="L17" s="189">
        <f>D17+(D17*J17%)+IF(D17=0,1)</f>
        <v>1</v>
      </c>
      <c r="M17" s="190" t="e">
        <f>(D17/L17)*E17</f>
        <v>#DIV/0!</v>
      </c>
      <c r="N17" s="176"/>
      <c r="O17" s="12"/>
    </row>
    <row r="18" spans="1:15" s="13" customFormat="1" ht="20" customHeight="1">
      <c r="A18" s="270"/>
      <c r="B18" s="173"/>
      <c r="C18" s="155" t="s">
        <v>28</v>
      </c>
      <c r="D18" s="156">
        <f>SUM(D15:D17)</f>
        <v>0</v>
      </c>
      <c r="E18" s="157" t="e">
        <f>SUM(E15:E17)</f>
        <v>#DIV/0!</v>
      </c>
      <c r="F18" s="181"/>
      <c r="G18" s="182"/>
      <c r="H18" s="331" t="s">
        <v>66</v>
      </c>
      <c r="I18" s="333"/>
      <c r="J18" s="333"/>
      <c r="K18" s="333"/>
      <c r="L18" s="332"/>
      <c r="M18" s="193" t="e">
        <f>SUM(M15:M17)</f>
        <v>#DIV/0!</v>
      </c>
      <c r="N18" s="176"/>
      <c r="O18" s="12"/>
    </row>
    <row r="19" spans="1:15" s="13" customFormat="1" ht="6" customHeight="1">
      <c r="A19" s="270"/>
      <c r="B19" s="173"/>
      <c r="C19" s="161"/>
      <c r="D19" s="161"/>
      <c r="E19" s="161"/>
      <c r="F19" s="161"/>
      <c r="G19" s="161"/>
      <c r="H19" s="161"/>
      <c r="I19" s="161"/>
      <c r="J19" s="161"/>
      <c r="K19" s="161"/>
      <c r="L19" s="161"/>
      <c r="M19" s="161"/>
      <c r="N19" s="176"/>
      <c r="O19" s="12"/>
    </row>
    <row r="20" spans="1:15" s="13" customFormat="1" ht="22" customHeight="1">
      <c r="A20" s="270"/>
      <c r="B20" s="184"/>
      <c r="C20" s="328" t="s">
        <v>10</v>
      </c>
      <c r="D20" s="329"/>
      <c r="E20" s="329"/>
      <c r="F20" s="329"/>
      <c r="G20" s="329"/>
      <c r="H20" s="329"/>
      <c r="I20" s="329"/>
      <c r="J20" s="329"/>
      <c r="K20" s="329"/>
      <c r="L20" s="329"/>
      <c r="M20" s="330"/>
      <c r="N20" s="185"/>
      <c r="O20" s="12"/>
    </row>
    <row r="21" spans="1:15" s="13" customFormat="1" ht="6.75" customHeight="1">
      <c r="A21" s="270"/>
      <c r="B21" s="173"/>
      <c r="C21" s="174"/>
      <c r="D21" s="161"/>
      <c r="E21" s="161"/>
      <c r="F21" s="161"/>
      <c r="G21" s="161"/>
      <c r="H21" s="161"/>
      <c r="I21" s="161"/>
      <c r="J21" s="161"/>
      <c r="K21" s="161"/>
      <c r="L21" s="161"/>
      <c r="M21" s="186"/>
      <c r="N21" s="176"/>
      <c r="O21" s="12"/>
    </row>
    <row r="22" spans="1:15" s="13" customFormat="1" ht="20" customHeight="1">
      <c r="A22" s="270"/>
      <c r="B22" s="173"/>
      <c r="C22" s="331" t="s">
        <v>16</v>
      </c>
      <c r="D22" s="332"/>
      <c r="E22" s="155" t="s">
        <v>11</v>
      </c>
      <c r="F22" s="174"/>
      <c r="G22" s="175"/>
      <c r="H22" s="161"/>
      <c r="I22" s="186"/>
      <c r="J22" s="155" t="s">
        <v>62</v>
      </c>
      <c r="K22" s="155"/>
      <c r="L22" s="155" t="s">
        <v>23</v>
      </c>
      <c r="M22" s="155" t="s">
        <v>29</v>
      </c>
      <c r="N22" s="176"/>
      <c r="O22" s="12"/>
    </row>
    <row r="23" spans="1:15" s="13" customFormat="1" ht="20" customHeight="1">
      <c r="A23" s="270"/>
      <c r="B23" s="173"/>
      <c r="C23" s="153" t="s">
        <v>25</v>
      </c>
      <c r="D23" s="122"/>
      <c r="E23" s="157" t="e">
        <f>D23/D26</f>
        <v>#DIV/0!</v>
      </c>
      <c r="F23" s="174"/>
      <c r="G23" s="175"/>
      <c r="H23" s="161"/>
      <c r="I23" s="186"/>
      <c r="J23" s="195"/>
      <c r="K23" s="153"/>
      <c r="L23" s="187">
        <f>D23+(D23*J23%)+IF(D23=0,1)</f>
        <v>1</v>
      </c>
      <c r="M23" s="188" t="e">
        <f>(D23/L23)*E23</f>
        <v>#DIV/0!</v>
      </c>
      <c r="N23" s="176"/>
      <c r="O23" s="12"/>
    </row>
    <row r="24" spans="1:15" s="13" customFormat="1" ht="20" hidden="1" customHeight="1">
      <c r="A24" s="270"/>
      <c r="B24" s="173"/>
      <c r="C24" s="153" t="s">
        <v>26</v>
      </c>
      <c r="D24" s="229">
        <v>0</v>
      </c>
      <c r="E24" s="157" t="e">
        <f>D24/D26</f>
        <v>#DIV/0!</v>
      </c>
      <c r="F24" s="174"/>
      <c r="G24" s="175"/>
      <c r="H24" s="161"/>
      <c r="I24" s="186"/>
      <c r="J24" s="272">
        <v>0</v>
      </c>
      <c r="K24" s="153"/>
      <c r="L24" s="189">
        <f>D24+(D24*J24%)+IF(D24=0,1)</f>
        <v>1</v>
      </c>
      <c r="M24" s="190" t="e">
        <f>(D24/L24)*E24</f>
        <v>#DIV/0!</v>
      </c>
      <c r="N24" s="176"/>
      <c r="O24" s="12"/>
    </row>
    <row r="25" spans="1:15" s="13" customFormat="1" ht="20" hidden="1" customHeight="1">
      <c r="A25" s="270"/>
      <c r="B25" s="173"/>
      <c r="C25" s="153" t="s">
        <v>27</v>
      </c>
      <c r="D25" s="229">
        <v>0</v>
      </c>
      <c r="E25" s="157" t="e">
        <f>D25/D26</f>
        <v>#DIV/0!</v>
      </c>
      <c r="F25" s="174"/>
      <c r="G25" s="175"/>
      <c r="H25" s="191"/>
      <c r="I25" s="192"/>
      <c r="J25" s="272">
        <v>0</v>
      </c>
      <c r="K25" s="153"/>
      <c r="L25" s="189">
        <f>D25+(D25*J25%)+IF(D25=0,1)</f>
        <v>1</v>
      </c>
      <c r="M25" s="190" t="e">
        <f>(D25/L25)*E25</f>
        <v>#DIV/0!</v>
      </c>
      <c r="N25" s="176"/>
      <c r="O25" s="12"/>
    </row>
    <row r="26" spans="1:15" s="13" customFormat="1" ht="20" customHeight="1">
      <c r="A26" s="270"/>
      <c r="B26" s="173"/>
      <c r="C26" s="155" t="s">
        <v>28</v>
      </c>
      <c r="D26" s="156">
        <f>SUM(D23:D25)</f>
        <v>0</v>
      </c>
      <c r="E26" s="157" t="e">
        <f>SUM(E23:E25)</f>
        <v>#DIV/0!</v>
      </c>
      <c r="F26" s="181"/>
      <c r="G26" s="182"/>
      <c r="H26" s="331" t="s">
        <v>67</v>
      </c>
      <c r="I26" s="333"/>
      <c r="J26" s="333"/>
      <c r="K26" s="333"/>
      <c r="L26" s="332"/>
      <c r="M26" s="193" t="e">
        <f>SUM(M23:M25)</f>
        <v>#DIV/0!</v>
      </c>
      <c r="N26" s="176"/>
      <c r="O26" s="12"/>
    </row>
    <row r="27" spans="1:15" ht="9" customHeight="1">
      <c r="A27" s="269"/>
      <c r="B27" s="168"/>
      <c r="C27" s="170"/>
      <c r="D27" s="170"/>
      <c r="E27" s="170"/>
      <c r="F27" s="170"/>
      <c r="G27" s="170"/>
      <c r="H27" s="170"/>
      <c r="I27" s="170"/>
      <c r="J27" s="170"/>
      <c r="K27" s="170"/>
      <c r="L27" s="170"/>
      <c r="M27" s="170"/>
      <c r="N27" s="172"/>
      <c r="O27" s="6"/>
    </row>
    <row r="28" spans="1:15" s="13" customFormat="1" ht="22" customHeight="1">
      <c r="A28" s="270"/>
      <c r="B28" s="184"/>
      <c r="C28" s="328" t="s">
        <v>9</v>
      </c>
      <c r="D28" s="329"/>
      <c r="E28" s="329"/>
      <c r="F28" s="329"/>
      <c r="G28" s="329"/>
      <c r="H28" s="329"/>
      <c r="I28" s="329"/>
      <c r="J28" s="329"/>
      <c r="K28" s="329"/>
      <c r="L28" s="329"/>
      <c r="M28" s="330"/>
      <c r="N28" s="185"/>
      <c r="O28" s="12"/>
    </row>
    <row r="29" spans="1:15" s="13" customFormat="1" ht="6.75" customHeight="1">
      <c r="A29" s="270"/>
      <c r="B29" s="173"/>
      <c r="C29" s="174"/>
      <c r="D29" s="161"/>
      <c r="E29" s="161"/>
      <c r="F29" s="161"/>
      <c r="G29" s="161"/>
      <c r="H29" s="161"/>
      <c r="I29" s="161"/>
      <c r="J29" s="161"/>
      <c r="K29" s="161"/>
      <c r="L29" s="161"/>
      <c r="M29" s="186"/>
      <c r="N29" s="176"/>
      <c r="O29" s="12"/>
    </row>
    <row r="30" spans="1:15" s="13" customFormat="1" ht="20" customHeight="1">
      <c r="A30" s="270"/>
      <c r="B30" s="173"/>
      <c r="C30" s="331" t="s">
        <v>16</v>
      </c>
      <c r="D30" s="332"/>
      <c r="E30" s="155" t="s">
        <v>11</v>
      </c>
      <c r="F30" s="174"/>
      <c r="G30" s="175"/>
      <c r="H30" s="161"/>
      <c r="I30" s="186"/>
      <c r="J30" s="155" t="s">
        <v>62</v>
      </c>
      <c r="K30" s="155"/>
      <c r="L30" s="155" t="s">
        <v>23</v>
      </c>
      <c r="M30" s="155" t="s">
        <v>29</v>
      </c>
      <c r="N30" s="176"/>
      <c r="O30" s="12"/>
    </row>
    <row r="31" spans="1:15" s="13" customFormat="1" ht="20" customHeight="1">
      <c r="A31" s="270"/>
      <c r="B31" s="173"/>
      <c r="C31" s="153" t="s">
        <v>25</v>
      </c>
      <c r="D31" s="122"/>
      <c r="E31" s="157" t="e">
        <f>D31/D34</f>
        <v>#DIV/0!</v>
      </c>
      <c r="F31" s="174"/>
      <c r="G31" s="175"/>
      <c r="H31" s="161"/>
      <c r="I31" s="186"/>
      <c r="J31" s="195"/>
      <c r="K31" s="153"/>
      <c r="L31" s="187">
        <f>D31+(D31*J31%)+IF(D31=0,1)</f>
        <v>1</v>
      </c>
      <c r="M31" s="188" t="e">
        <f>(D31/L31)*E31</f>
        <v>#DIV/0!</v>
      </c>
      <c r="N31" s="176"/>
      <c r="O31" s="12"/>
    </row>
    <row r="32" spans="1:15" s="13" customFormat="1" ht="20" hidden="1" customHeight="1">
      <c r="A32" s="270"/>
      <c r="B32" s="173"/>
      <c r="C32" s="153" t="s">
        <v>26</v>
      </c>
      <c r="D32" s="229">
        <v>0</v>
      </c>
      <c r="E32" s="157" t="e">
        <f>D32/D34</f>
        <v>#DIV/0!</v>
      </c>
      <c r="F32" s="174"/>
      <c r="G32" s="175"/>
      <c r="H32" s="161"/>
      <c r="I32" s="186"/>
      <c r="J32" s="272">
        <v>0</v>
      </c>
      <c r="K32" s="153"/>
      <c r="L32" s="189">
        <f>D32+(D32*J32%)+IF(D32=0,1)</f>
        <v>1</v>
      </c>
      <c r="M32" s="190" t="e">
        <f>(D32/L32)*E32</f>
        <v>#DIV/0!</v>
      </c>
      <c r="N32" s="176"/>
      <c r="O32" s="12"/>
    </row>
    <row r="33" spans="1:15" s="13" customFormat="1" ht="20" hidden="1" customHeight="1">
      <c r="A33" s="270"/>
      <c r="B33" s="173"/>
      <c r="C33" s="153" t="s">
        <v>27</v>
      </c>
      <c r="D33" s="229">
        <v>0</v>
      </c>
      <c r="E33" s="157" t="e">
        <f>D33/D34</f>
        <v>#DIV/0!</v>
      </c>
      <c r="F33" s="174"/>
      <c r="G33" s="175"/>
      <c r="H33" s="191"/>
      <c r="I33" s="192"/>
      <c r="J33" s="272">
        <v>0</v>
      </c>
      <c r="K33" s="153"/>
      <c r="L33" s="189">
        <f>D33+(D33*J33%)+IF(D33=0,1)</f>
        <v>1</v>
      </c>
      <c r="M33" s="190" t="e">
        <f>(D33/L33)*E33</f>
        <v>#DIV/0!</v>
      </c>
      <c r="N33" s="176"/>
      <c r="O33" s="12"/>
    </row>
    <row r="34" spans="1:15" s="13" customFormat="1" ht="20" customHeight="1">
      <c r="A34" s="270"/>
      <c r="B34" s="173"/>
      <c r="C34" s="155" t="s">
        <v>28</v>
      </c>
      <c r="D34" s="156">
        <f>SUM(D31:D33)</f>
        <v>0</v>
      </c>
      <c r="E34" s="157" t="e">
        <f>SUM(E31:E33)</f>
        <v>#DIV/0!</v>
      </c>
      <c r="F34" s="181"/>
      <c r="G34" s="182"/>
      <c r="H34" s="331" t="s">
        <v>67</v>
      </c>
      <c r="I34" s="333"/>
      <c r="J34" s="333"/>
      <c r="K34" s="333"/>
      <c r="L34" s="332"/>
      <c r="M34" s="193" t="e">
        <f>SUM(M31:M33)</f>
        <v>#DIV/0!</v>
      </c>
      <c r="N34" s="176"/>
      <c r="O34" s="12"/>
    </row>
    <row r="35" spans="1:15" ht="9" customHeight="1">
      <c r="A35" s="269"/>
      <c r="B35" s="168"/>
      <c r="C35" s="170"/>
      <c r="D35" s="170"/>
      <c r="E35" s="170"/>
      <c r="F35" s="170"/>
      <c r="G35" s="170"/>
      <c r="H35" s="170"/>
      <c r="I35" s="170"/>
      <c r="J35" s="170"/>
      <c r="K35" s="170"/>
      <c r="L35" s="170"/>
      <c r="M35" s="170"/>
      <c r="N35" s="172"/>
      <c r="O35" s="6"/>
    </row>
    <row r="36" spans="1:15" ht="7.5" customHeight="1" thickBot="1">
      <c r="A36" s="269"/>
      <c r="B36" s="334"/>
      <c r="C36" s="335"/>
      <c r="D36" s="335"/>
      <c r="E36" s="335"/>
      <c r="F36" s="335"/>
      <c r="G36" s="335"/>
      <c r="H36" s="335"/>
      <c r="I36" s="335"/>
      <c r="J36" s="335"/>
      <c r="K36" s="335"/>
      <c r="L36" s="335"/>
      <c r="M36" s="335"/>
      <c r="N36" s="336"/>
      <c r="O36" s="6"/>
    </row>
  </sheetData>
  <sheetProtection algorithmName="SHA-512" hashValue="1pxX0kQl6VKrXaHzoejnFqIM+NS5rLlGMVWwuphA2gyX4VG6Z5cWmqi6rt0Pcw8P21lvSGQhFG8euJf5RZN47Q==" saltValue="/DNN4qqzT3T/md7yGfeWNA==" spinCount="100000" sheet="1" objects="1" scenarios="1"/>
  <mergeCells count="13">
    <mergeCell ref="C22:D22"/>
    <mergeCell ref="C14:D14"/>
    <mergeCell ref="B1:N1"/>
    <mergeCell ref="H18:L18"/>
    <mergeCell ref="H10:L10"/>
    <mergeCell ref="C3:M3"/>
    <mergeCell ref="C20:M20"/>
    <mergeCell ref="C12:M12"/>
    <mergeCell ref="C28:M28"/>
    <mergeCell ref="C30:D30"/>
    <mergeCell ref="H34:L34"/>
    <mergeCell ref="B36:N36"/>
    <mergeCell ref="H26:L26"/>
  </mergeCells>
  <phoneticPr fontId="8" type="noConversion"/>
  <hyperlinks>
    <hyperlink ref="A1" location="Indice!A1" display="Indice%20MR.xls#Indice!A1"/>
  </hyperlinks>
  <printOptions horizontalCentered="1" verticalCentered="1"/>
  <pageMargins left="0.98425196850393704" right="1.0236220472440944" top="1.0629921259842521" bottom="0.31496062992125984" header="0" footer="0"/>
  <pageSetup paperSize="9" orientation="landscape" horizontalDpi="4294967294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showGridLines="0" zoomScale="90" zoomScaleNormal="90" workbookViewId="0">
      <selection activeCell="G3" sqref="G3"/>
    </sheetView>
  </sheetViews>
  <sheetFormatPr baseColWidth="10" defaultRowHeight="15.5"/>
  <cols>
    <col min="1" max="1" width="4.07421875" customWidth="1"/>
    <col min="2" max="2" width="28.53515625" style="2" customWidth="1"/>
    <col min="3" max="3" width="5.3046875" style="28" customWidth="1"/>
    <col min="4" max="6" width="12.69140625" style="289" customWidth="1"/>
  </cols>
  <sheetData>
    <row r="1" spans="1:6" ht="28" customHeight="1" thickBot="1">
      <c r="A1" s="277" t="s">
        <v>137</v>
      </c>
      <c r="B1" s="340" t="s">
        <v>112</v>
      </c>
      <c r="C1" s="341"/>
      <c r="D1" s="341"/>
      <c r="E1" s="341"/>
      <c r="F1" s="342"/>
    </row>
    <row r="2" spans="1:6" ht="18" customHeight="1">
      <c r="B2" s="224" t="s">
        <v>95</v>
      </c>
      <c r="C2" s="278"/>
      <c r="D2" s="280"/>
      <c r="E2" s="280"/>
      <c r="F2" s="281"/>
    </row>
    <row r="3" spans="1:6" ht="18" customHeight="1">
      <c r="B3" s="282" t="s">
        <v>31</v>
      </c>
      <c r="C3" s="279"/>
      <c r="D3" s="280">
        <f>Ventas!D10</f>
        <v>0</v>
      </c>
      <c r="E3" s="280"/>
      <c r="F3" s="281"/>
    </row>
    <row r="4" spans="1:6" ht="18" customHeight="1">
      <c r="B4" s="282" t="s">
        <v>96</v>
      </c>
      <c r="C4" s="279"/>
      <c r="D4" s="280">
        <f>Ventas!D13+Ventas!D14</f>
        <v>0</v>
      </c>
      <c r="E4" s="280">
        <f>SUM(D3:D4)</f>
        <v>0</v>
      </c>
      <c r="F4" s="281"/>
    </row>
    <row r="5" spans="1:6" ht="4" customHeight="1">
      <c r="B5" s="282"/>
      <c r="C5" s="279"/>
      <c r="D5" s="280"/>
      <c r="E5" s="280"/>
      <c r="F5" s="281"/>
    </row>
    <row r="6" spans="1:6" ht="18" customHeight="1">
      <c r="B6" s="282" t="s">
        <v>97</v>
      </c>
      <c r="C6" s="279"/>
      <c r="D6" s="280"/>
      <c r="E6" s="280">
        <f>Ventas!D19+Ventas!D20+Ventas!D21</f>
        <v>0</v>
      </c>
      <c r="F6" s="281"/>
    </row>
    <row r="7" spans="1:6" ht="4" customHeight="1">
      <c r="B7" s="282"/>
      <c r="C7" s="279"/>
      <c r="D7" s="280"/>
      <c r="E7" s="280"/>
      <c r="F7" s="281"/>
    </row>
    <row r="8" spans="1:6" ht="18" customHeight="1">
      <c r="B8" s="282" t="s">
        <v>98</v>
      </c>
      <c r="C8" s="279"/>
      <c r="D8" s="280"/>
      <c r="E8" s="280">
        <f>Ventas!D23</f>
        <v>0</v>
      </c>
      <c r="F8" s="281"/>
    </row>
    <row r="9" spans="1:6" ht="4" customHeight="1">
      <c r="B9" s="117"/>
      <c r="C9" s="278"/>
      <c r="D9" s="280"/>
      <c r="E9" s="280"/>
      <c r="F9" s="281"/>
    </row>
    <row r="10" spans="1:6" ht="18" customHeight="1">
      <c r="B10" s="118" t="s">
        <v>99</v>
      </c>
      <c r="C10" s="293" t="e">
        <f>F10/F10</f>
        <v>#DIV/0!</v>
      </c>
      <c r="D10" s="290"/>
      <c r="E10" s="290"/>
      <c r="F10" s="285">
        <f>SUM(E4:E8)</f>
        <v>0</v>
      </c>
    </row>
    <row r="11" spans="1:6" ht="18" customHeight="1">
      <c r="B11" s="282" t="s">
        <v>108</v>
      </c>
      <c r="C11" s="278"/>
      <c r="D11" s="280"/>
      <c r="E11" s="280"/>
      <c r="F11" s="281"/>
    </row>
    <row r="12" spans="1:6" ht="18" customHeight="1">
      <c r="B12" s="119" t="s">
        <v>109</v>
      </c>
      <c r="C12" s="278"/>
      <c r="D12" s="280"/>
      <c r="E12" s="280"/>
      <c r="F12" s="281"/>
    </row>
    <row r="13" spans="1:6" ht="18" customHeight="1">
      <c r="B13" s="120" t="s">
        <v>100</v>
      </c>
      <c r="C13" s="294" t="e">
        <f>F13/F10*-1</f>
        <v>#DIV/0!</v>
      </c>
      <c r="D13" s="291"/>
      <c r="E13" s="291"/>
      <c r="F13" s="286" t="e">
        <f>SUM(E14:E21)*-1</f>
        <v>#DIV/0!</v>
      </c>
    </row>
    <row r="14" spans="1:6" ht="18" customHeight="1">
      <c r="B14" s="282" t="s">
        <v>65</v>
      </c>
      <c r="C14" s="278"/>
      <c r="D14" s="280" t="e">
        <f>Compras!M10*Ventas!D16</f>
        <v>#DIV/0!</v>
      </c>
      <c r="E14" s="280"/>
      <c r="F14" s="281"/>
    </row>
    <row r="15" spans="1:6" ht="18" customHeight="1">
      <c r="B15" s="282" t="s">
        <v>66</v>
      </c>
      <c r="C15" s="278"/>
      <c r="D15" s="280" t="e">
        <f>Compras!M18*Ventas!D19</f>
        <v>#DIV/0!</v>
      </c>
      <c r="E15" s="280"/>
      <c r="F15" s="281"/>
    </row>
    <row r="16" spans="1:6" ht="18" customHeight="1">
      <c r="B16" s="282" t="s">
        <v>67</v>
      </c>
      <c r="C16" s="278"/>
      <c r="D16" s="280" t="e">
        <f>Compras!M26*Ventas!D20</f>
        <v>#DIV/0!</v>
      </c>
      <c r="E16" s="280"/>
      <c r="F16" s="281"/>
    </row>
    <row r="17" spans="2:6" ht="18" customHeight="1">
      <c r="B17" s="282" t="s">
        <v>101</v>
      </c>
      <c r="C17" s="278"/>
      <c r="D17" s="280" t="e">
        <f>Compras!M34*Ventas!D21</f>
        <v>#DIV/0!</v>
      </c>
      <c r="E17" s="280" t="e">
        <f>SUM(D14:D17)</f>
        <v>#DIV/0!</v>
      </c>
      <c r="F17" s="281"/>
    </row>
    <row r="18" spans="2:6" ht="4" customHeight="1">
      <c r="B18" s="282"/>
      <c r="C18" s="278"/>
      <c r="D18" s="280"/>
      <c r="E18" s="280"/>
      <c r="F18" s="281"/>
    </row>
    <row r="19" spans="2:6" ht="18" customHeight="1">
      <c r="B19" s="282" t="s">
        <v>87</v>
      </c>
      <c r="C19" s="278"/>
      <c r="D19" s="280">
        <f>Ventas!G25</f>
        <v>0</v>
      </c>
      <c r="E19" s="280"/>
      <c r="F19" s="281"/>
    </row>
    <row r="20" spans="2:6" ht="18" customHeight="1">
      <c r="B20" s="282" t="s">
        <v>105</v>
      </c>
      <c r="C20" s="295"/>
      <c r="D20" s="283"/>
      <c r="E20" s="280"/>
      <c r="F20" s="281"/>
    </row>
    <row r="21" spans="2:6" ht="18" customHeight="1">
      <c r="B21" s="282" t="s">
        <v>119</v>
      </c>
      <c r="C21" s="295"/>
      <c r="D21" s="283"/>
      <c r="E21" s="280">
        <f>SUM(D19:D21)</f>
        <v>0</v>
      </c>
      <c r="F21" s="281"/>
    </row>
    <row r="22" spans="2:6" ht="8" customHeight="1">
      <c r="B22" s="117"/>
      <c r="C22" s="295"/>
      <c r="D22" s="280"/>
      <c r="E22" s="280"/>
      <c r="F22" s="281"/>
    </row>
    <row r="23" spans="2:6" ht="18" customHeight="1">
      <c r="B23" s="120" t="s">
        <v>102</v>
      </c>
      <c r="C23" s="294" t="e">
        <f>F23/F10*-1</f>
        <v>#DIV/0!</v>
      </c>
      <c r="D23" s="291"/>
      <c r="E23" s="291"/>
      <c r="F23" s="286">
        <f>SUM(D24:D27)*-1</f>
        <v>0</v>
      </c>
    </row>
    <row r="24" spans="2:6" ht="18" customHeight="1">
      <c r="B24" s="282" t="s">
        <v>103</v>
      </c>
      <c r="C24" s="278"/>
      <c r="D24" s="283"/>
      <c r="E24" s="280"/>
      <c r="F24" s="281"/>
    </row>
    <row r="25" spans="2:6" ht="18" customHeight="1">
      <c r="B25" s="282" t="s">
        <v>1</v>
      </c>
      <c r="C25" s="278"/>
      <c r="D25" s="283"/>
      <c r="E25" s="280"/>
      <c r="F25" s="281"/>
    </row>
    <row r="26" spans="2:6" ht="18" customHeight="1">
      <c r="B26" s="282" t="s">
        <v>104</v>
      </c>
      <c r="C26" s="278"/>
      <c r="D26" s="283"/>
      <c r="E26" s="280"/>
      <c r="F26" s="281"/>
    </row>
    <row r="27" spans="2:6" ht="18" customHeight="1">
      <c r="B27" s="282" t="s">
        <v>123</v>
      </c>
      <c r="C27" s="278"/>
      <c r="D27" s="280">
        <f>1%*F10</f>
        <v>0</v>
      </c>
      <c r="E27" s="280"/>
      <c r="F27" s="281"/>
    </row>
    <row r="28" spans="2:6" ht="4" customHeight="1">
      <c r="B28" s="117"/>
      <c r="C28" s="278"/>
      <c r="D28" s="280"/>
      <c r="E28" s="280"/>
      <c r="F28" s="281"/>
    </row>
    <row r="29" spans="2:6" ht="18" customHeight="1">
      <c r="B29" s="120" t="s">
        <v>106</v>
      </c>
      <c r="C29" s="294" t="e">
        <f>F29/F10</f>
        <v>#DIV/0!</v>
      </c>
      <c r="D29" s="291"/>
      <c r="E29" s="291"/>
      <c r="F29" s="286" t="e">
        <f>SUM(F3:F28)</f>
        <v>#DIV/0!</v>
      </c>
    </row>
    <row r="30" spans="2:6" ht="4" customHeight="1">
      <c r="B30" s="117"/>
      <c r="C30" s="278"/>
      <c r="D30" s="280"/>
      <c r="E30" s="280"/>
      <c r="F30" s="281"/>
    </row>
    <row r="31" spans="2:6" ht="18" customHeight="1">
      <c r="B31" s="284" t="s">
        <v>36</v>
      </c>
      <c r="C31" s="296"/>
      <c r="D31" s="291"/>
      <c r="E31" s="291"/>
      <c r="F31" s="287"/>
    </row>
    <row r="32" spans="2:6" ht="4" customHeight="1">
      <c r="B32" s="117"/>
      <c r="C32" s="278"/>
      <c r="D32" s="280"/>
      <c r="E32" s="280"/>
      <c r="F32" s="281"/>
    </row>
    <row r="33" spans="2:6" s="80" customFormat="1" ht="20" customHeight="1" thickBot="1">
      <c r="B33" s="121" t="s">
        <v>107</v>
      </c>
      <c r="C33" s="297" t="e">
        <f>F33/F10</f>
        <v>#DIV/0!</v>
      </c>
      <c r="D33" s="292"/>
      <c r="E33" s="292"/>
      <c r="F33" s="288" t="e">
        <f>F29-F31</f>
        <v>#DIV/0!</v>
      </c>
    </row>
    <row r="34" spans="2:6" ht="18" customHeight="1"/>
  </sheetData>
  <mergeCells count="1">
    <mergeCell ref="B1:F1"/>
  </mergeCells>
  <hyperlinks>
    <hyperlink ref="A1" location="Indice!A1" display="Indice!A1"/>
  </hyperlinks>
  <pageMargins left="0.61" right="0.33" top="1.04" bottom="0.34" header="0.96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11"/>
  <sheetViews>
    <sheetView showGridLines="0" workbookViewId="0"/>
  </sheetViews>
  <sheetFormatPr baseColWidth="10" defaultRowHeight="15.5"/>
  <cols>
    <col min="1" max="1" width="11.07421875" style="2"/>
    <col min="2" max="2" width="33.3046875" style="2" customWidth="1"/>
    <col min="3" max="3" width="5.921875" style="2" customWidth="1"/>
    <col min="4" max="5" width="11.07421875" style="2"/>
  </cols>
  <sheetData>
    <row r="3" spans="2:4" ht="30" customHeight="1">
      <c r="B3" s="343" t="s">
        <v>141</v>
      </c>
      <c r="C3" s="344"/>
      <c r="D3" s="345"/>
    </row>
    <row r="4" spans="2:4" ht="10" customHeight="1">
      <c r="B4" s="308"/>
      <c r="C4" s="301"/>
      <c r="D4" s="307"/>
    </row>
    <row r="5" spans="2:4" ht="25" customHeight="1">
      <c r="B5" s="309" t="s">
        <v>142</v>
      </c>
      <c r="C5" s="300"/>
      <c r="D5" s="305" t="e">
        <f>'Estado de Resultados'!F33</f>
        <v>#DIV/0!</v>
      </c>
    </row>
    <row r="6" spans="2:4" ht="25" customHeight="1">
      <c r="B6" s="309" t="s">
        <v>1</v>
      </c>
      <c r="C6" s="300"/>
      <c r="D6" s="305">
        <f>'Estado de Resultados'!D25</f>
        <v>0</v>
      </c>
    </row>
    <row r="7" spans="2:4" ht="25" customHeight="1">
      <c r="B7" s="309" t="s">
        <v>143</v>
      </c>
      <c r="C7" s="300"/>
      <c r="D7" s="305">
        <f>'Estado de Resultados'!F31</f>
        <v>0</v>
      </c>
    </row>
    <row r="8" spans="2:4" ht="25" customHeight="1">
      <c r="B8" s="309" t="s">
        <v>123</v>
      </c>
      <c r="C8" s="300"/>
      <c r="D8" s="305">
        <f>'Estado de Resultados'!D27</f>
        <v>0</v>
      </c>
    </row>
    <row r="9" spans="2:4" ht="10" customHeight="1">
      <c r="B9" s="309"/>
      <c r="C9" s="300"/>
      <c r="D9" s="306"/>
    </row>
    <row r="10" spans="2:4" ht="25" customHeight="1">
      <c r="B10" s="302" t="s">
        <v>144</v>
      </c>
      <c r="C10" s="304" t="e">
        <f>D10/'Estado de Resultados'!F10</f>
        <v>#DIV/0!</v>
      </c>
      <c r="D10" s="303" t="e">
        <f>SUM(D5:D8)</f>
        <v>#DIV/0!</v>
      </c>
    </row>
    <row r="11" spans="2:4" ht="25" customHeight="1"/>
  </sheetData>
  <mergeCells count="1">
    <mergeCell ref="B3:D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7"/>
  <sheetViews>
    <sheetView showGridLines="0" zoomScale="90" zoomScaleNormal="90" workbookViewId="0">
      <selection activeCell="M2" sqref="M2"/>
    </sheetView>
  </sheetViews>
  <sheetFormatPr baseColWidth="10" defaultRowHeight="15.5"/>
  <cols>
    <col min="1" max="1" width="2.07421875" style="2" customWidth="1"/>
    <col min="2" max="2" width="10.07421875" style="1" customWidth="1"/>
    <col min="3" max="3" width="11.53515625" style="1" customWidth="1"/>
    <col min="4" max="5" width="11.53515625" style="2" customWidth="1"/>
    <col min="6" max="7" width="9.84375" style="2" customWidth="1"/>
    <col min="8" max="8" width="6" style="2" customWidth="1"/>
    <col min="9" max="10" width="8.84375" style="2" customWidth="1"/>
    <col min="11" max="11" width="11.53515625" style="2" customWidth="1"/>
    <col min="12" max="12" width="6.84375" style="2" customWidth="1"/>
  </cols>
  <sheetData>
    <row r="1" spans="1:14" ht="27.65" customHeight="1" thickBot="1">
      <c r="A1" s="276" t="s">
        <v>50</v>
      </c>
      <c r="B1" s="378" t="s">
        <v>135</v>
      </c>
      <c r="C1" s="379"/>
      <c r="D1" s="379"/>
      <c r="E1" s="379"/>
      <c r="F1" s="379"/>
      <c r="G1" s="379"/>
      <c r="H1" s="379"/>
      <c r="I1" s="379"/>
      <c r="J1" s="379"/>
      <c r="K1" s="379"/>
      <c r="L1" s="380"/>
    </row>
    <row r="2" spans="1:14" ht="20" customHeight="1">
      <c r="A2" s="236"/>
      <c r="B2" s="381" t="s">
        <v>60</v>
      </c>
      <c r="C2" s="382"/>
      <c r="D2" s="382"/>
      <c r="E2" s="382"/>
      <c r="F2" s="382" t="s">
        <v>7</v>
      </c>
      <c r="G2" s="382"/>
      <c r="H2" s="170"/>
      <c r="I2" s="237" t="s">
        <v>12</v>
      </c>
      <c r="J2" s="238"/>
      <c r="K2" s="239">
        <f>Ventas!D25</f>
        <v>0</v>
      </c>
      <c r="L2" s="249"/>
    </row>
    <row r="3" spans="1:14" ht="15" customHeight="1">
      <c r="A3" s="236"/>
      <c r="B3" s="346" t="s">
        <v>13</v>
      </c>
      <c r="C3" s="347"/>
      <c r="D3" s="347"/>
      <c r="E3" s="347"/>
      <c r="F3" s="348"/>
      <c r="G3" s="199">
        <v>100</v>
      </c>
      <c r="H3" s="170"/>
      <c r="I3" s="240" t="s">
        <v>41</v>
      </c>
      <c r="J3" s="241"/>
      <c r="K3" s="242">
        <f>'Estado de Resultados'!F23*-1</f>
        <v>0</v>
      </c>
      <c r="L3" s="249"/>
    </row>
    <row r="4" spans="1:14" ht="15" customHeight="1">
      <c r="A4" s="236"/>
      <c r="B4" s="357"/>
      <c r="C4" s="359" t="s">
        <v>46</v>
      </c>
      <c r="D4" s="360"/>
      <c r="E4" s="360"/>
      <c r="F4" s="196" t="e">
        <f>Ventas!D16*100/Ventas!D25</f>
        <v>#DIV/0!</v>
      </c>
      <c r="G4" s="386"/>
      <c r="H4" s="170"/>
      <c r="I4" s="384" t="s">
        <v>42</v>
      </c>
      <c r="J4" s="385"/>
      <c r="K4" s="243" t="e">
        <f>'Estado de Resultados'!F13*-1</f>
        <v>#DIV/0!</v>
      </c>
      <c r="L4" s="249"/>
    </row>
    <row r="5" spans="1:14" ht="15" customHeight="1">
      <c r="A5" s="236"/>
      <c r="B5" s="358"/>
      <c r="C5" s="355" t="s">
        <v>8</v>
      </c>
      <c r="D5" s="356"/>
      <c r="E5" s="356"/>
      <c r="F5" s="198" t="e">
        <f>Ventas!D19*100/Ventas!D25</f>
        <v>#DIV/0!</v>
      </c>
      <c r="G5" s="369"/>
      <c r="H5" s="170"/>
      <c r="I5" s="226"/>
      <c r="J5" s="226"/>
      <c r="K5" s="226"/>
      <c r="L5" s="206"/>
    </row>
    <row r="6" spans="1:14" ht="15" customHeight="1">
      <c r="A6" s="236"/>
      <c r="B6" s="358"/>
      <c r="C6" s="355" t="s">
        <v>9</v>
      </c>
      <c r="D6" s="356"/>
      <c r="E6" s="356"/>
      <c r="F6" s="198" t="e">
        <f>Ventas!D21*100/Ventas!D25</f>
        <v>#DIV/0!</v>
      </c>
      <c r="G6" s="369"/>
      <c r="H6" s="170"/>
      <c r="I6" s="370" t="s">
        <v>40</v>
      </c>
      <c r="J6" s="371"/>
      <c r="K6" s="372"/>
      <c r="L6" s="206"/>
    </row>
    <row r="7" spans="1:14" ht="15" customHeight="1">
      <c r="A7" s="236"/>
      <c r="B7" s="358"/>
      <c r="C7" s="355" t="s">
        <v>10</v>
      </c>
      <c r="D7" s="356"/>
      <c r="E7" s="356"/>
      <c r="F7" s="198" t="e">
        <f>Ventas!D20*100/Ventas!D25</f>
        <v>#DIV/0!</v>
      </c>
      <c r="G7" s="369"/>
      <c r="H7" s="170"/>
      <c r="I7" s="373"/>
      <c r="J7" s="374"/>
      <c r="K7" s="375"/>
      <c r="L7" s="249"/>
      <c r="N7" s="81"/>
    </row>
    <row r="8" spans="1:14" ht="15" customHeight="1">
      <c r="A8" s="236"/>
      <c r="B8" s="358"/>
      <c r="C8" s="383" t="s">
        <v>113</v>
      </c>
      <c r="D8" s="350"/>
      <c r="E8" s="350"/>
      <c r="F8" s="199" t="e">
        <f>Ventas!D23*100/Ventas!D25</f>
        <v>#DIV/0!</v>
      </c>
      <c r="G8" s="354"/>
      <c r="H8" s="170"/>
      <c r="I8" s="237" t="s">
        <v>43</v>
      </c>
      <c r="J8" s="250"/>
      <c r="K8" s="251" t="e">
        <f>K3/(1-(K4/K2))</f>
        <v>#DIV/0!</v>
      </c>
      <c r="L8" s="249"/>
    </row>
    <row r="9" spans="1:14" ht="15" customHeight="1">
      <c r="A9" s="236"/>
      <c r="B9" s="352"/>
      <c r="C9" s="353"/>
      <c r="D9" s="353"/>
      <c r="E9" s="353"/>
      <c r="F9" s="353"/>
      <c r="G9" s="354"/>
      <c r="H9" s="170"/>
      <c r="I9" s="240" t="s">
        <v>44</v>
      </c>
      <c r="J9" s="241"/>
      <c r="K9" s="252" t="e">
        <f>K8/K2*30</f>
        <v>#DIV/0!</v>
      </c>
      <c r="L9" s="249"/>
    </row>
    <row r="10" spans="1:14" ht="15" customHeight="1">
      <c r="A10" s="236"/>
      <c r="B10" s="346" t="s">
        <v>114</v>
      </c>
      <c r="C10" s="347"/>
      <c r="D10" s="347"/>
      <c r="E10" s="347"/>
      <c r="F10" s="348"/>
      <c r="G10" s="197" t="e">
        <f>SUM(F11:F14)</f>
        <v>#DIV/0!</v>
      </c>
      <c r="H10" s="170"/>
      <c r="I10" s="253" t="s">
        <v>45</v>
      </c>
      <c r="J10" s="254"/>
      <c r="K10" s="255" t="e">
        <f>K8/K2</f>
        <v>#DIV/0!</v>
      </c>
      <c r="L10" s="249"/>
    </row>
    <row r="11" spans="1:14" ht="15" customHeight="1">
      <c r="A11" s="236"/>
      <c r="B11" s="357"/>
      <c r="C11" s="359" t="s">
        <v>46</v>
      </c>
      <c r="D11" s="360"/>
      <c r="E11" s="360"/>
      <c r="F11" s="196" t="e">
        <f>(Ventas!D16*Compras!M10)/Ventas!D25*100</f>
        <v>#DIV/0!</v>
      </c>
      <c r="G11" s="208"/>
      <c r="H11" s="170"/>
      <c r="I11" s="226"/>
      <c r="J11" s="226"/>
      <c r="K11" s="226"/>
      <c r="L11" s="249"/>
    </row>
    <row r="12" spans="1:14" ht="15" customHeight="1">
      <c r="A12" s="236"/>
      <c r="B12" s="358"/>
      <c r="C12" s="355" t="s">
        <v>8</v>
      </c>
      <c r="D12" s="356"/>
      <c r="E12" s="356"/>
      <c r="F12" s="198" t="e">
        <f>(Ventas!D19*Compras!M18)/Ventas!D25*100</f>
        <v>#DIV/0!</v>
      </c>
      <c r="G12" s="209"/>
      <c r="H12" s="170"/>
      <c r="I12" s="370" t="s">
        <v>70</v>
      </c>
      <c r="J12" s="371"/>
      <c r="K12" s="372"/>
      <c r="L12" s="249"/>
    </row>
    <row r="13" spans="1:14" ht="15" customHeight="1">
      <c r="A13" s="236"/>
      <c r="B13" s="358"/>
      <c r="C13" s="355" t="s">
        <v>9</v>
      </c>
      <c r="D13" s="356"/>
      <c r="E13" s="356"/>
      <c r="F13" s="198" t="e">
        <f>(Ventas!D21*Compras!M34)/Ventas!D25*100</f>
        <v>#DIV/0!</v>
      </c>
      <c r="G13" s="209"/>
      <c r="H13" s="170"/>
      <c r="I13" s="373"/>
      <c r="J13" s="374"/>
      <c r="K13" s="375"/>
      <c r="L13" s="249"/>
    </row>
    <row r="14" spans="1:14" ht="15" customHeight="1">
      <c r="A14" s="236"/>
      <c r="B14" s="358"/>
      <c r="C14" s="349" t="s">
        <v>10</v>
      </c>
      <c r="D14" s="350"/>
      <c r="E14" s="351"/>
      <c r="F14" s="199" t="e">
        <f>(Ventas!D20*Compras!M26)/Ventas!D25*100</f>
        <v>#DIV/0!</v>
      </c>
      <c r="G14" s="210"/>
      <c r="H14" s="170"/>
      <c r="I14" s="402" t="e">
        <f>100%-K10</f>
        <v>#DIV/0!</v>
      </c>
      <c r="J14" s="403"/>
      <c r="K14" s="404"/>
      <c r="L14" s="249"/>
    </row>
    <row r="15" spans="1:14" ht="15" customHeight="1">
      <c r="A15" s="236"/>
      <c r="B15" s="352"/>
      <c r="C15" s="353"/>
      <c r="D15" s="353"/>
      <c r="E15" s="353"/>
      <c r="F15" s="353"/>
      <c r="G15" s="354"/>
      <c r="H15" s="170"/>
      <c r="I15" s="226"/>
      <c r="J15" s="226"/>
      <c r="K15" s="226"/>
      <c r="L15" s="249"/>
    </row>
    <row r="16" spans="1:14" ht="18" customHeight="1">
      <c r="A16" s="236"/>
      <c r="B16" s="346" t="s">
        <v>14</v>
      </c>
      <c r="C16" s="366"/>
      <c r="D16" s="366"/>
      <c r="E16" s="366"/>
      <c r="F16" s="367"/>
      <c r="G16" s="199" t="e">
        <f>G3-G10</f>
        <v>#DIV/0!</v>
      </c>
      <c r="H16" s="170"/>
      <c r="I16" s="370" t="s">
        <v>69</v>
      </c>
      <c r="J16" s="371"/>
      <c r="K16" s="372"/>
      <c r="L16" s="249"/>
    </row>
    <row r="17" spans="1:13" ht="10" customHeight="1">
      <c r="A17" s="236"/>
      <c r="B17" s="358"/>
      <c r="C17" s="368"/>
      <c r="D17" s="368"/>
      <c r="E17" s="368"/>
      <c r="F17" s="368"/>
      <c r="G17" s="369"/>
      <c r="H17" s="170"/>
      <c r="I17" s="373"/>
      <c r="J17" s="374"/>
      <c r="K17" s="375"/>
      <c r="L17" s="249"/>
    </row>
    <row r="18" spans="1:13" ht="15" customHeight="1">
      <c r="A18" s="236"/>
      <c r="B18" s="363" t="s">
        <v>124</v>
      </c>
      <c r="C18" s="364"/>
      <c r="D18" s="364"/>
      <c r="E18" s="364"/>
      <c r="F18" s="365"/>
      <c r="G18" s="197" t="e">
        <f>SUM(F21:F29)</f>
        <v>#DIV/0!</v>
      </c>
      <c r="H18" s="170"/>
      <c r="I18" s="399" t="e">
        <f>1-(K4/K2)</f>
        <v>#DIV/0!</v>
      </c>
      <c r="J18" s="400"/>
      <c r="K18" s="401"/>
      <c r="L18" s="249"/>
    </row>
    <row r="19" spans="1:13" ht="6" customHeight="1">
      <c r="A19" s="236"/>
      <c r="B19" s="224"/>
      <c r="C19" s="211"/>
      <c r="D19" s="211"/>
      <c r="E19" s="211"/>
      <c r="F19" s="211"/>
      <c r="G19" s="219"/>
      <c r="H19" s="170"/>
      <c r="I19" s="226"/>
      <c r="J19" s="226"/>
      <c r="K19" s="226"/>
      <c r="L19" s="249"/>
    </row>
    <row r="20" spans="1:13" ht="15" customHeight="1">
      <c r="A20" s="236"/>
      <c r="B20" s="225" t="e">
        <f>SUM(F21:F23)</f>
        <v>#DIV/0!</v>
      </c>
      <c r="C20" s="223" t="s">
        <v>115</v>
      </c>
      <c r="D20" s="217"/>
      <c r="E20" s="217"/>
      <c r="F20" s="218"/>
      <c r="G20" s="227"/>
      <c r="H20" s="170"/>
      <c r="I20" s="226"/>
      <c r="J20" s="226"/>
      <c r="K20" s="226"/>
      <c r="L20" s="249"/>
    </row>
    <row r="21" spans="1:13" ht="15" customHeight="1">
      <c r="A21" s="236"/>
      <c r="B21" s="173"/>
      <c r="C21" s="216" t="s">
        <v>116</v>
      </c>
      <c r="D21" s="215"/>
      <c r="E21" s="215"/>
      <c r="F21" s="219" t="e">
        <f>'Estado de Resultados'!D19/'Estado de Resultados'!F10*100</f>
        <v>#DIV/0!</v>
      </c>
      <c r="G21" s="227"/>
      <c r="H21" s="170"/>
      <c r="I21" s="370" t="s">
        <v>80</v>
      </c>
      <c r="J21" s="371"/>
      <c r="K21" s="372"/>
      <c r="L21" s="249"/>
    </row>
    <row r="22" spans="1:13" ht="15" customHeight="1">
      <c r="A22" s="236"/>
      <c r="B22" s="173"/>
      <c r="C22" s="216" t="s">
        <v>117</v>
      </c>
      <c r="D22" s="215"/>
      <c r="E22" s="215"/>
      <c r="F22" s="219" t="e">
        <f>'Estado de Resultados'!D20/'Estado de Resultados'!F10*100</f>
        <v>#DIV/0!</v>
      </c>
      <c r="G22" s="227"/>
      <c r="H22" s="170"/>
      <c r="I22" s="373"/>
      <c r="J22" s="374"/>
      <c r="K22" s="375"/>
      <c r="L22" s="249"/>
    </row>
    <row r="23" spans="1:13" ht="15" customHeight="1">
      <c r="A23" s="236"/>
      <c r="B23" s="173"/>
      <c r="C23" s="212" t="s">
        <v>118</v>
      </c>
      <c r="D23" s="213"/>
      <c r="E23" s="213"/>
      <c r="F23" s="220" t="e">
        <f>'Estado de Resultados'!D21/'Estado de Resultados'!F10*100</f>
        <v>#DIV/0!</v>
      </c>
      <c r="G23" s="227"/>
      <c r="H23" s="170"/>
      <c r="I23" s="237" t="s">
        <v>47</v>
      </c>
      <c r="J23" s="250"/>
      <c r="K23" s="273">
        <f>Ventas!D25-Ventas!D23</f>
        <v>0</v>
      </c>
      <c r="L23" s="249"/>
    </row>
    <row r="24" spans="1:13" ht="15" customHeight="1">
      <c r="A24" s="236"/>
      <c r="B24" s="173"/>
      <c r="C24" s="215"/>
      <c r="D24" s="215"/>
      <c r="E24" s="215"/>
      <c r="F24" s="207"/>
      <c r="G24" s="227"/>
      <c r="H24" s="170"/>
      <c r="I24" s="253" t="s">
        <v>48</v>
      </c>
      <c r="J24" s="256"/>
      <c r="K24" s="257"/>
      <c r="L24" s="249"/>
    </row>
    <row r="25" spans="1:13" ht="15" customHeight="1">
      <c r="A25" s="236"/>
      <c r="B25" s="225" t="e">
        <f>SUM(F26:F29)</f>
        <v>#DIV/0!</v>
      </c>
      <c r="C25" s="223" t="s">
        <v>120</v>
      </c>
      <c r="D25" s="214"/>
      <c r="E25" s="214"/>
      <c r="F25" s="222"/>
      <c r="G25" s="227"/>
      <c r="H25" s="170"/>
      <c r="I25" s="258" t="s">
        <v>28</v>
      </c>
      <c r="J25" s="259"/>
      <c r="K25" s="260">
        <f>SUM(K23:K24)</f>
        <v>0</v>
      </c>
      <c r="L25" s="261" t="e">
        <f>K25/Ventas!D25*100</f>
        <v>#DIV/0!</v>
      </c>
    </row>
    <row r="26" spans="1:13" ht="15" customHeight="1">
      <c r="A26" s="236"/>
      <c r="B26" s="173"/>
      <c r="C26" s="216" t="s">
        <v>15</v>
      </c>
      <c r="D26" s="215"/>
      <c r="E26" s="215"/>
      <c r="F26" s="219" t="e">
        <f>'Estado de Resultados'!D24/'Estado de Resultados'!F10*100</f>
        <v>#DIV/0!</v>
      </c>
      <c r="G26" s="227"/>
      <c r="H26" s="170"/>
      <c r="I26" s="226"/>
      <c r="J26" s="226"/>
      <c r="K26" s="226"/>
      <c r="L26" s="265"/>
    </row>
    <row r="27" spans="1:13" ht="15" customHeight="1">
      <c r="A27" s="236"/>
      <c r="B27" s="173"/>
      <c r="C27" s="216" t="s">
        <v>1</v>
      </c>
      <c r="D27" s="215"/>
      <c r="E27" s="215"/>
      <c r="F27" s="219" t="e">
        <f>'Estado de Resultados'!D25/'Estado de Resultados'!F10*100</f>
        <v>#DIV/0!</v>
      </c>
      <c r="G27" s="227"/>
      <c r="H27" s="170"/>
      <c r="I27" s="226"/>
      <c r="J27" s="226"/>
      <c r="K27" s="226"/>
      <c r="L27" s="265"/>
    </row>
    <row r="28" spans="1:13" ht="15" customHeight="1">
      <c r="A28" s="236"/>
      <c r="B28" s="173"/>
      <c r="C28" s="216" t="s">
        <v>121</v>
      </c>
      <c r="D28" s="215"/>
      <c r="E28" s="215"/>
      <c r="F28" s="219" t="e">
        <f>'Estado de Resultados'!D26/'Estado de Resultados'!F10*100</f>
        <v>#DIV/0!</v>
      </c>
      <c r="G28" s="227"/>
      <c r="H28" s="170"/>
      <c r="I28" s="370" t="s">
        <v>130</v>
      </c>
      <c r="J28" s="371"/>
      <c r="K28" s="372"/>
      <c r="L28" s="265"/>
    </row>
    <row r="29" spans="1:13" ht="15" customHeight="1">
      <c r="A29" s="236"/>
      <c r="B29" s="173"/>
      <c r="C29" s="212" t="s">
        <v>122</v>
      </c>
      <c r="D29" s="213"/>
      <c r="E29" s="213"/>
      <c r="F29" s="220" t="e">
        <f>'Estado de Resultados'!D27/'Estado de Resultados'!F10*100</f>
        <v>#DIV/0!</v>
      </c>
      <c r="G29" s="227"/>
      <c r="H29" s="170"/>
      <c r="I29" s="373"/>
      <c r="J29" s="374"/>
      <c r="K29" s="375"/>
      <c r="L29" s="266"/>
    </row>
    <row r="30" spans="1:13" ht="15" customHeight="1">
      <c r="A30" s="236"/>
      <c r="B30" s="173"/>
      <c r="C30" s="226"/>
      <c r="D30" s="215"/>
      <c r="E30" s="215"/>
      <c r="F30" s="207"/>
      <c r="G30" s="227"/>
      <c r="H30" s="170"/>
      <c r="I30" s="244" t="s">
        <v>48</v>
      </c>
      <c r="J30" s="245"/>
      <c r="K30" s="246">
        <f>K24</f>
        <v>0</v>
      </c>
      <c r="L30" s="265"/>
    </row>
    <row r="31" spans="1:13" ht="15" customHeight="1">
      <c r="A31" s="236"/>
      <c r="B31" s="363" t="s">
        <v>39</v>
      </c>
      <c r="C31" s="364"/>
      <c r="D31" s="364"/>
      <c r="E31" s="364"/>
      <c r="F31" s="365"/>
      <c r="G31" s="197" t="e">
        <f>G16-G18</f>
        <v>#DIV/0!</v>
      </c>
      <c r="H31" s="170"/>
      <c r="I31" s="247" t="s">
        <v>131</v>
      </c>
      <c r="J31" s="235"/>
      <c r="K31" s="274"/>
      <c r="L31" s="265"/>
    </row>
    <row r="32" spans="1:13" ht="15" customHeight="1">
      <c r="A32" s="236"/>
      <c r="B32" s="184"/>
      <c r="C32" s="200" t="s">
        <v>36</v>
      </c>
      <c r="D32" s="201"/>
      <c r="E32" s="201"/>
      <c r="F32" s="202"/>
      <c r="G32" s="199" t="e">
        <f>'Estado de Resultados'!F31/'Estado de Resultados'!F10*100</f>
        <v>#DIV/0!</v>
      </c>
      <c r="H32" s="170"/>
      <c r="I32" s="262" t="s">
        <v>132</v>
      </c>
      <c r="J32" s="263"/>
      <c r="K32" s="248">
        <f>K30*(K31/12)</f>
        <v>0</v>
      </c>
      <c r="L32" s="234" t="e">
        <f>K32/Ventas!D25*100</f>
        <v>#DIV/0!</v>
      </c>
      <c r="M32" s="221"/>
    </row>
    <row r="33" spans="1:13" ht="15" customHeight="1" thickBot="1">
      <c r="A33" s="236"/>
      <c r="B33" s="184"/>
      <c r="C33" s="215"/>
      <c r="D33" s="215"/>
      <c r="E33" s="215"/>
      <c r="F33" s="175"/>
      <c r="G33" s="228"/>
      <c r="H33" s="170"/>
      <c r="I33" s="226"/>
      <c r="J33" s="226"/>
      <c r="K33" s="226"/>
      <c r="L33" s="265"/>
      <c r="M33" s="221"/>
    </row>
    <row r="34" spans="1:13" ht="15" customHeight="1">
      <c r="A34" s="236"/>
      <c r="B34" s="393" t="s">
        <v>125</v>
      </c>
      <c r="C34" s="394"/>
      <c r="D34" s="394"/>
      <c r="E34" s="394"/>
      <c r="F34" s="395"/>
      <c r="G34" s="361" t="e">
        <f>G31-G32</f>
        <v>#DIV/0!</v>
      </c>
      <c r="H34" s="221"/>
      <c r="I34" s="387" t="s">
        <v>133</v>
      </c>
      <c r="J34" s="388"/>
      <c r="K34" s="389"/>
      <c r="L34" s="376" t="e">
        <f>G34-L32</f>
        <v>#DIV/0!</v>
      </c>
      <c r="M34" s="221"/>
    </row>
    <row r="35" spans="1:13" ht="6" customHeight="1" thickBot="1">
      <c r="A35" s="236"/>
      <c r="B35" s="396"/>
      <c r="C35" s="397"/>
      <c r="D35" s="397"/>
      <c r="E35" s="397"/>
      <c r="F35" s="398"/>
      <c r="G35" s="362"/>
      <c r="H35" s="221"/>
      <c r="I35" s="390"/>
      <c r="J35" s="391"/>
      <c r="K35" s="392"/>
      <c r="L35" s="377"/>
    </row>
    <row r="36" spans="1:13" ht="18" customHeight="1" thickBot="1">
      <c r="B36" s="203"/>
      <c r="C36" s="204"/>
      <c r="D36" s="205"/>
      <c r="E36" s="205"/>
      <c r="F36" s="205"/>
      <c r="G36" s="205"/>
      <c r="H36" s="205"/>
      <c r="I36" s="233"/>
      <c r="J36" s="233"/>
      <c r="K36" s="233"/>
      <c r="L36" s="264"/>
    </row>
    <row r="37" spans="1:13" ht="15" customHeight="1"/>
  </sheetData>
  <sheetProtection algorithmName="SHA-512" hashValue="/s1HzDO0/Evd8hZumJrrk1VeNV2O2UFGAIMrGum19k6nqAj5HZqeaBe1aOwFqnmaah5guzLb8Yp0HpuwaTZubA==" saltValue="MOgA8T4pexhGepXXT0RI5A==" spinCount="100000" sheet="1" objects="1" scenarios="1"/>
  <mergeCells count="35">
    <mergeCell ref="I18:K18"/>
    <mergeCell ref="I6:K7"/>
    <mergeCell ref="I12:K13"/>
    <mergeCell ref="I16:K17"/>
    <mergeCell ref="I21:K22"/>
    <mergeCell ref="I14:K14"/>
    <mergeCell ref="I28:K29"/>
    <mergeCell ref="L34:L35"/>
    <mergeCell ref="B1:L1"/>
    <mergeCell ref="B2:E2"/>
    <mergeCell ref="F2:G2"/>
    <mergeCell ref="B3:F3"/>
    <mergeCell ref="B4:B8"/>
    <mergeCell ref="C8:E8"/>
    <mergeCell ref="C4:E4"/>
    <mergeCell ref="I4:J4"/>
    <mergeCell ref="C6:E6"/>
    <mergeCell ref="C5:E5"/>
    <mergeCell ref="C7:E7"/>
    <mergeCell ref="G4:G8"/>
    <mergeCell ref="I34:K35"/>
    <mergeCell ref="B34:F35"/>
    <mergeCell ref="G34:G35"/>
    <mergeCell ref="B31:F31"/>
    <mergeCell ref="B16:F16"/>
    <mergeCell ref="B17:G17"/>
    <mergeCell ref="B18:F18"/>
    <mergeCell ref="B10:F10"/>
    <mergeCell ref="C14:E14"/>
    <mergeCell ref="B9:G9"/>
    <mergeCell ref="B15:G15"/>
    <mergeCell ref="C12:E12"/>
    <mergeCell ref="B11:B14"/>
    <mergeCell ref="C11:E11"/>
    <mergeCell ref="C13:E13"/>
  </mergeCells>
  <hyperlinks>
    <hyperlink ref="A1" location="Indice!A1" display="Indice%20MR.xls#Indice!A1"/>
  </hyperlinks>
  <printOptions horizontalCentered="1" verticalCentered="1"/>
  <pageMargins left="0.39" right="0.45" top="0.61" bottom="0.1" header="0" footer="0"/>
  <pageSetup paperSize="9" orientation="landscape" horizontalDpi="4294967294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68"/>
  <sheetViews>
    <sheetView zoomScaleNormal="100" workbookViewId="0">
      <pane xSplit="5" ySplit="11" topLeftCell="F215" activePane="bottomRight" state="frozen"/>
      <selection pane="topRight" activeCell="F1" sqref="F1"/>
      <selection pane="bottomLeft" activeCell="A12" sqref="A12"/>
      <selection pane="bottomRight" activeCell="O223" sqref="O223"/>
    </sheetView>
  </sheetViews>
  <sheetFormatPr baseColWidth="10" defaultRowHeight="15.5"/>
  <cols>
    <col min="1" max="1" width="29.15234375" style="2" customWidth="1"/>
    <col min="2" max="2" width="8.61328125" style="2" customWidth="1"/>
    <col min="3" max="4" width="8.61328125" style="28" customWidth="1"/>
    <col min="5" max="5" width="3.4609375" style="43" customWidth="1"/>
    <col min="6" max="6" width="7.53515625" style="44" customWidth="1"/>
    <col min="7" max="7" width="7.921875" style="44" customWidth="1"/>
    <col min="8" max="8" width="6.61328125" style="45" customWidth="1"/>
    <col min="9" max="9" width="9.765625" style="45" customWidth="1"/>
    <col min="10" max="10" width="9.4609375" style="44" customWidth="1"/>
    <col min="11" max="11" width="6.61328125" style="44" customWidth="1"/>
    <col min="12" max="12" width="9.23046875" style="44" customWidth="1"/>
    <col min="13" max="13" width="8.61328125" style="44" customWidth="1"/>
    <col min="14" max="14" width="8.61328125" style="24" customWidth="1"/>
    <col min="15" max="15" width="7.84375" style="24" customWidth="1"/>
    <col min="16" max="16" width="6.61328125" style="24" customWidth="1"/>
    <col min="17" max="17" width="10" style="24" customWidth="1"/>
    <col min="18" max="19" width="6.61328125" style="24" customWidth="1"/>
    <col min="20" max="20" width="6.84375" style="2" customWidth="1"/>
    <col min="21" max="21" width="5.84375" customWidth="1"/>
  </cols>
  <sheetData>
    <row r="1" spans="1:21" s="14" customFormat="1" ht="13" customHeight="1">
      <c r="A1" s="88" t="s">
        <v>59</v>
      </c>
      <c r="B1" s="84">
        <f>Ventas!D4</f>
        <v>0</v>
      </c>
      <c r="C1" s="83"/>
      <c r="D1" s="94" t="s">
        <v>74</v>
      </c>
      <c r="E1" s="23" t="s">
        <v>79</v>
      </c>
      <c r="F1" s="65" t="s">
        <v>75</v>
      </c>
      <c r="G1" s="66" t="s">
        <v>76</v>
      </c>
      <c r="H1" s="67">
        <v>10</v>
      </c>
      <c r="I1" s="67">
        <v>40</v>
      </c>
      <c r="J1" s="66" t="s">
        <v>128</v>
      </c>
      <c r="K1" s="68" t="s">
        <v>129</v>
      </c>
      <c r="L1" s="69" t="s">
        <v>77</v>
      </c>
      <c r="M1" s="47" t="s">
        <v>78</v>
      </c>
      <c r="N1" s="24"/>
      <c r="O1" s="24"/>
      <c r="P1" s="24"/>
      <c r="Q1" s="24"/>
      <c r="R1" s="24"/>
      <c r="S1" s="24"/>
      <c r="T1" s="24"/>
    </row>
    <row r="2" spans="1:21" s="14" customFormat="1" ht="13" customHeight="1">
      <c r="A2" s="88" t="s">
        <v>92</v>
      </c>
      <c r="B2" s="84">
        <f>Ventas!D5</f>
        <v>0</v>
      </c>
      <c r="C2" s="86"/>
      <c r="D2" s="24"/>
      <c r="E2" s="25">
        <v>1</v>
      </c>
      <c r="F2" s="70">
        <f>D11</f>
        <v>0</v>
      </c>
      <c r="G2" s="71"/>
      <c r="H2" s="70"/>
      <c r="I2" s="70"/>
      <c r="J2" s="71"/>
      <c r="K2" s="70">
        <f>D27</f>
        <v>0</v>
      </c>
      <c r="L2" s="70"/>
      <c r="M2" s="48">
        <f>(F2+G2+H2+I2)-(J2+K2+L2)</f>
        <v>0</v>
      </c>
      <c r="N2" s="74" t="s">
        <v>81</v>
      </c>
      <c r="O2" s="108"/>
      <c r="P2" s="109">
        <v>0.15</v>
      </c>
      <c r="Q2" s="24"/>
      <c r="R2" s="405" t="s">
        <v>82</v>
      </c>
      <c r="S2" s="406"/>
      <c r="T2" s="24"/>
    </row>
    <row r="3" spans="1:21" s="14" customFormat="1" ht="13" customHeight="1">
      <c r="A3" s="89" t="s">
        <v>89</v>
      </c>
      <c r="B3" s="87">
        <f>Ventas!D6</f>
        <v>0</v>
      </c>
      <c r="C3" s="86"/>
      <c r="D3" s="24"/>
      <c r="E3" s="25">
        <v>2</v>
      </c>
      <c r="F3" s="70">
        <f>D11</f>
        <v>0</v>
      </c>
      <c r="G3" s="71"/>
      <c r="H3" s="70"/>
      <c r="I3" s="70"/>
      <c r="J3" s="71"/>
      <c r="K3" s="70">
        <f>D27</f>
        <v>0</v>
      </c>
      <c r="L3" s="70"/>
      <c r="M3" s="48">
        <f>M2+SUM(F3:I3)-SUM(J3:L3)</f>
        <v>0</v>
      </c>
      <c r="N3" s="75" t="s">
        <v>83</v>
      </c>
      <c r="O3" s="110">
        <v>5.8999999999999997E-2</v>
      </c>
      <c r="P3" s="111"/>
      <c r="Q3" s="104">
        <f>B1*S3/2</f>
        <v>0</v>
      </c>
      <c r="R3" s="51">
        <v>10</v>
      </c>
      <c r="S3" s="105">
        <v>0.53969999999999996</v>
      </c>
      <c r="T3" s="24"/>
      <c r="U3" s="101"/>
    </row>
    <row r="4" spans="1:21" s="14" customFormat="1" ht="13" customHeight="1">
      <c r="A4" s="89" t="s">
        <v>90</v>
      </c>
      <c r="B4" s="87">
        <f>Ventas!D7</f>
        <v>0</v>
      </c>
      <c r="C4" s="86"/>
      <c r="D4" s="95">
        <f>B6*0.5/2</f>
        <v>0</v>
      </c>
      <c r="E4" s="25">
        <v>3</v>
      </c>
      <c r="F4" s="70">
        <f>D11</f>
        <v>0</v>
      </c>
      <c r="G4" s="71"/>
      <c r="H4" s="70"/>
      <c r="I4" s="70"/>
      <c r="J4" s="71"/>
      <c r="K4" s="70">
        <f>D27</f>
        <v>0</v>
      </c>
      <c r="L4" s="70"/>
      <c r="M4" s="48">
        <f t="shared" ref="M4:M67" si="0">M3+SUM(F4:I4)-SUM(J4:L4)</f>
        <v>0</v>
      </c>
      <c r="N4" s="75" t="s">
        <v>84</v>
      </c>
      <c r="O4" s="110">
        <v>0.25</v>
      </c>
      <c r="P4" s="111"/>
      <c r="Q4" s="104">
        <f>S4*B1/2</f>
        <v>0</v>
      </c>
      <c r="R4" s="51">
        <v>40</v>
      </c>
      <c r="S4" s="106">
        <v>0.23130000000000001</v>
      </c>
      <c r="T4" s="24"/>
      <c r="U4" s="101"/>
    </row>
    <row r="5" spans="1:21" s="14" customFormat="1" ht="13" customHeight="1">
      <c r="A5" s="89" t="s">
        <v>91</v>
      </c>
      <c r="B5" s="87">
        <f>Ventas!D8</f>
        <v>0</v>
      </c>
      <c r="C5" s="86"/>
      <c r="E5" s="25">
        <v>4</v>
      </c>
      <c r="F5" s="70">
        <f>D11</f>
        <v>0</v>
      </c>
      <c r="G5" s="71"/>
      <c r="H5" s="70"/>
      <c r="I5" s="70"/>
      <c r="J5" s="71"/>
      <c r="K5" s="70">
        <f>D27</f>
        <v>0</v>
      </c>
      <c r="L5" s="70"/>
      <c r="M5" s="48">
        <f t="shared" si="0"/>
        <v>0</v>
      </c>
      <c r="N5" s="76" t="s">
        <v>85</v>
      </c>
      <c r="O5" s="112">
        <f>P5-O3-O4</f>
        <v>0.54099999999999993</v>
      </c>
      <c r="P5" s="113">
        <v>0.85</v>
      </c>
      <c r="Q5" s="104">
        <f>S5*B1/2</f>
        <v>0</v>
      </c>
      <c r="R5" s="52">
        <v>60</v>
      </c>
      <c r="S5" s="106"/>
      <c r="T5" s="24"/>
      <c r="U5" s="101"/>
    </row>
    <row r="6" spans="1:21" s="14" customFormat="1" ht="13" customHeight="1">
      <c r="A6" s="82" t="s">
        <v>86</v>
      </c>
      <c r="B6" s="93">
        <f>Ventas!D9</f>
        <v>0</v>
      </c>
      <c r="C6" s="96"/>
      <c r="D6" s="50">
        <f>(SUM(B2:B6)*50%)</f>
        <v>0</v>
      </c>
      <c r="E6" s="25">
        <v>5</v>
      </c>
      <c r="F6" s="70">
        <f>D11</f>
        <v>0</v>
      </c>
      <c r="G6" s="71"/>
      <c r="H6" s="70"/>
      <c r="I6" s="70"/>
      <c r="J6" s="71"/>
      <c r="K6" s="70">
        <f>D27</f>
        <v>0</v>
      </c>
      <c r="L6" s="70"/>
      <c r="M6" s="48">
        <f t="shared" si="0"/>
        <v>0</v>
      </c>
      <c r="P6" s="77">
        <f>P2+P5</f>
        <v>1</v>
      </c>
      <c r="Q6" s="50">
        <f>S6*B1/2</f>
        <v>0</v>
      </c>
      <c r="R6" s="52">
        <v>0</v>
      </c>
      <c r="S6" s="54">
        <v>0</v>
      </c>
      <c r="T6" s="24"/>
      <c r="U6" s="101"/>
    </row>
    <row r="7" spans="1:21" s="14" customFormat="1" ht="13" customHeight="1">
      <c r="A7" s="88" t="s">
        <v>33</v>
      </c>
      <c r="B7" s="84">
        <f>Ventas!D13</f>
        <v>0</v>
      </c>
      <c r="C7" s="86"/>
      <c r="D7" s="50">
        <f>D4+D6</f>
        <v>0</v>
      </c>
      <c r="E7" s="25">
        <v>6</v>
      </c>
      <c r="F7" s="70">
        <f>D11</f>
        <v>0</v>
      </c>
      <c r="G7" s="71"/>
      <c r="H7" s="70"/>
      <c r="I7" s="70"/>
      <c r="J7" s="71"/>
      <c r="K7" s="70">
        <f>D27</f>
        <v>0</v>
      </c>
      <c r="L7" s="70"/>
      <c r="M7" s="48">
        <f t="shared" si="0"/>
        <v>0</v>
      </c>
      <c r="Q7" s="50">
        <f>S7*B1/2</f>
        <v>0</v>
      </c>
      <c r="R7" s="51">
        <v>0</v>
      </c>
      <c r="S7" s="54">
        <v>0</v>
      </c>
      <c r="T7" s="24"/>
      <c r="U7" s="101"/>
    </row>
    <row r="8" spans="1:21" s="14" customFormat="1" ht="13" customHeight="1">
      <c r="A8" s="89" t="s">
        <v>24</v>
      </c>
      <c r="B8" s="87">
        <f>Ventas!D14</f>
        <v>0</v>
      </c>
      <c r="C8" s="92">
        <f>SUM(B1:B8)</f>
        <v>0</v>
      </c>
      <c r="D8" s="24"/>
      <c r="E8" s="25">
        <v>7</v>
      </c>
      <c r="F8" s="70">
        <f>D11</f>
        <v>0</v>
      </c>
      <c r="G8" s="71"/>
      <c r="H8" s="70"/>
      <c r="I8" s="70"/>
      <c r="J8" s="71"/>
      <c r="K8" s="70">
        <f>D27</f>
        <v>0</v>
      </c>
      <c r="L8" s="70"/>
      <c r="M8" s="48">
        <f t="shared" si="0"/>
        <v>0</v>
      </c>
      <c r="N8" s="24"/>
      <c r="O8" s="24"/>
      <c r="P8" s="24"/>
      <c r="Q8" s="114">
        <f>SUM(Q3:Q7)</f>
        <v>0</v>
      </c>
      <c r="R8" s="53" t="s">
        <v>19</v>
      </c>
      <c r="S8" s="107">
        <f>SUM(S3:S7)</f>
        <v>0.77099999999999991</v>
      </c>
      <c r="T8" s="24"/>
      <c r="U8" s="101"/>
    </row>
    <row r="9" spans="1:21" s="14" customFormat="1" ht="13" customHeight="1">
      <c r="A9" s="88" t="s">
        <v>8</v>
      </c>
      <c r="B9" s="84">
        <f>Ventas!D19</f>
        <v>0</v>
      </c>
      <c r="C9" s="85"/>
      <c r="D9" s="24"/>
      <c r="E9" s="25">
        <v>8</v>
      </c>
      <c r="F9" s="70">
        <f>D11</f>
        <v>0</v>
      </c>
      <c r="G9" s="71"/>
      <c r="H9" s="70"/>
      <c r="I9" s="70"/>
      <c r="J9" s="71"/>
      <c r="K9" s="70">
        <f>D27</f>
        <v>0</v>
      </c>
      <c r="L9" s="70"/>
      <c r="M9" s="48">
        <f t="shared" si="0"/>
        <v>0</v>
      </c>
      <c r="N9" s="24"/>
      <c r="O9" s="24"/>
      <c r="P9" s="24"/>
      <c r="Q9" s="114"/>
      <c r="R9" s="24"/>
      <c r="S9" s="24"/>
      <c r="T9" s="24"/>
    </row>
    <row r="10" spans="1:21" s="14" customFormat="1" ht="13" customHeight="1">
      <c r="A10" s="89" t="s">
        <v>10</v>
      </c>
      <c r="B10" s="87">
        <f>Ventas!D20</f>
        <v>0</v>
      </c>
      <c r="C10" s="85"/>
      <c r="D10" s="24"/>
      <c r="E10" s="25">
        <v>9</v>
      </c>
      <c r="F10" s="70">
        <f>D11</f>
        <v>0</v>
      </c>
      <c r="G10" s="71"/>
      <c r="H10" s="70"/>
      <c r="I10" s="70"/>
      <c r="J10" s="71"/>
      <c r="K10" s="70">
        <f>D27</f>
        <v>0</v>
      </c>
      <c r="L10" s="70"/>
      <c r="M10" s="48">
        <f t="shared" si="0"/>
        <v>0</v>
      </c>
      <c r="N10" s="24"/>
      <c r="O10" s="27"/>
      <c r="P10" s="24"/>
      <c r="Q10" s="114"/>
      <c r="R10" s="24"/>
      <c r="S10" s="24"/>
      <c r="T10" s="24"/>
    </row>
    <row r="11" spans="1:21" ht="12" customHeight="1">
      <c r="A11" s="91" t="s">
        <v>9</v>
      </c>
      <c r="B11" s="92">
        <f>Ventas!D21</f>
        <v>0</v>
      </c>
      <c r="C11" s="90">
        <f>SUM(B9:B11)</f>
        <v>0</v>
      </c>
      <c r="D11" s="26">
        <f>(((B1*0.15)+((B2+B3+B4+B5+B6)*0.5)+(B7+B8+B9+B10+B11+B12))/30)</f>
        <v>0</v>
      </c>
      <c r="E11" s="25">
        <v>10</v>
      </c>
      <c r="F11" s="70">
        <f>D11</f>
        <v>0</v>
      </c>
      <c r="G11" s="71"/>
      <c r="H11" s="70"/>
      <c r="I11" s="70"/>
      <c r="J11" s="71"/>
      <c r="K11" s="70">
        <f>D27</f>
        <v>0</v>
      </c>
      <c r="L11" s="71"/>
      <c r="M11" s="48">
        <f t="shared" si="0"/>
        <v>0</v>
      </c>
      <c r="P11" s="27"/>
      <c r="Q11" s="114"/>
    </row>
    <row r="12" spans="1:21" s="14" customFormat="1" ht="13" customHeight="1">
      <c r="A12" s="97" t="s">
        <v>4</v>
      </c>
      <c r="B12" s="98">
        <f>Ventas!D23</f>
        <v>0</v>
      </c>
      <c r="C12" s="99"/>
      <c r="D12" s="28"/>
      <c r="E12" s="25">
        <v>11</v>
      </c>
      <c r="F12" s="70">
        <f>D11</f>
        <v>0</v>
      </c>
      <c r="G12" s="71"/>
      <c r="H12" s="70"/>
      <c r="I12" s="70"/>
      <c r="J12" s="71"/>
      <c r="K12" s="70">
        <f>D27</f>
        <v>0</v>
      </c>
      <c r="L12" s="71"/>
      <c r="M12" s="48">
        <f t="shared" si="0"/>
        <v>0</v>
      </c>
      <c r="N12" s="24"/>
      <c r="O12" s="24"/>
      <c r="P12" s="24"/>
      <c r="Q12" s="114"/>
      <c r="R12" s="24"/>
      <c r="S12" s="24"/>
      <c r="T12" s="24"/>
    </row>
    <row r="13" spans="1:21" s="14" customFormat="1" ht="13" customHeight="1">
      <c r="A13" s="21" t="s">
        <v>65</v>
      </c>
      <c r="B13" s="29" t="e">
        <f>'Estado de Resultados'!D14</f>
        <v>#DIV/0!</v>
      </c>
      <c r="C13" s="30"/>
      <c r="D13" s="31"/>
      <c r="E13" s="25">
        <v>12</v>
      </c>
      <c r="F13" s="70">
        <f>D11</f>
        <v>0</v>
      </c>
      <c r="G13" s="71"/>
      <c r="H13" s="70"/>
      <c r="I13" s="70"/>
      <c r="J13" s="71"/>
      <c r="K13" s="70">
        <f>D27</f>
        <v>0</v>
      </c>
      <c r="L13" s="71"/>
      <c r="M13" s="48">
        <f t="shared" si="0"/>
        <v>0</v>
      </c>
      <c r="N13" s="24"/>
      <c r="O13" s="24"/>
      <c r="P13" s="24"/>
      <c r="Q13" s="24"/>
      <c r="R13" s="24"/>
      <c r="S13" s="24"/>
      <c r="T13" s="24"/>
    </row>
    <row r="14" spans="1:21" ht="12" customHeight="1">
      <c r="A14" s="22" t="s">
        <v>71</v>
      </c>
      <c r="B14" s="32" t="e">
        <f>'Estado de Resultados'!D15+'Estado de Resultados'!D16+'Estado de Resultados'!D17</f>
        <v>#DIV/0!</v>
      </c>
      <c r="C14" s="33" t="e">
        <f>SUM(B13:B14)</f>
        <v>#DIV/0!</v>
      </c>
      <c r="D14" s="26" t="e">
        <f>C14/4</f>
        <v>#DIV/0!</v>
      </c>
      <c r="E14" s="25">
        <v>13</v>
      </c>
      <c r="F14" s="70">
        <f>D11</f>
        <v>0</v>
      </c>
      <c r="G14" s="71"/>
      <c r="H14" s="70"/>
      <c r="I14" s="70"/>
      <c r="J14" s="71"/>
      <c r="K14" s="70">
        <f>D27</f>
        <v>0</v>
      </c>
      <c r="L14" s="71"/>
      <c r="M14" s="48">
        <f t="shared" si="0"/>
        <v>0</v>
      </c>
    </row>
    <row r="15" spans="1:21" s="14" customFormat="1" ht="13" customHeight="1">
      <c r="A15" s="2"/>
      <c r="B15" s="2"/>
      <c r="C15" s="28"/>
      <c r="D15" s="28"/>
      <c r="E15" s="25">
        <v>14</v>
      </c>
      <c r="F15" s="70">
        <f>D11</f>
        <v>0</v>
      </c>
      <c r="G15" s="71"/>
      <c r="H15" s="70"/>
      <c r="I15" s="70"/>
      <c r="J15" s="71"/>
      <c r="K15" s="70">
        <f>D27</f>
        <v>0</v>
      </c>
      <c r="L15" s="71"/>
      <c r="M15" s="48">
        <f t="shared" si="0"/>
        <v>0</v>
      </c>
      <c r="N15" s="24"/>
      <c r="O15" s="24"/>
      <c r="P15" s="24"/>
      <c r="Q15" s="24"/>
      <c r="R15" s="24"/>
      <c r="S15" s="24"/>
      <c r="T15" s="24"/>
    </row>
    <row r="16" spans="1:21" s="14" customFormat="1" ht="13" customHeight="1">
      <c r="A16" s="16" t="s">
        <v>0</v>
      </c>
      <c r="B16" s="58">
        <f>'Estado de Resultados'!D24</f>
        <v>0</v>
      </c>
      <c r="C16" s="35"/>
      <c r="D16" s="24"/>
      <c r="E16" s="25">
        <v>15</v>
      </c>
      <c r="F16" s="70">
        <f>D11</f>
        <v>0</v>
      </c>
      <c r="G16" s="71"/>
      <c r="H16" s="70"/>
      <c r="I16" s="70"/>
      <c r="J16" s="71"/>
      <c r="K16" s="70">
        <f>D27</f>
        <v>0</v>
      </c>
      <c r="L16" s="70" t="e">
        <f>D14</f>
        <v>#DIV/0!</v>
      </c>
      <c r="M16" s="48" t="e">
        <f t="shared" si="0"/>
        <v>#DIV/0!</v>
      </c>
      <c r="N16" s="24"/>
      <c r="O16" s="24"/>
      <c r="P16" s="24"/>
      <c r="Q16" s="24"/>
      <c r="R16" s="24"/>
      <c r="S16" s="24"/>
      <c r="T16" s="24"/>
    </row>
    <row r="17" spans="1:20" s="14" customFormat="1" ht="13" customHeight="1">
      <c r="A17" s="17" t="s">
        <v>1</v>
      </c>
      <c r="B17" s="59">
        <f>'Estado de Resultados'!D25</f>
        <v>0</v>
      </c>
      <c r="C17" s="57">
        <f>B16+B17+B21+B27+B25+C24</f>
        <v>0</v>
      </c>
      <c r="D17" s="26">
        <f>C17</f>
        <v>0</v>
      </c>
      <c r="E17" s="25">
        <v>16</v>
      </c>
      <c r="F17" s="70">
        <f>D11</f>
        <v>0</v>
      </c>
      <c r="G17" s="71"/>
      <c r="H17" s="70"/>
      <c r="I17" s="70"/>
      <c r="J17" s="71"/>
      <c r="K17" s="70">
        <f>D27</f>
        <v>0</v>
      </c>
      <c r="L17" s="71"/>
      <c r="M17" s="48" t="e">
        <f t="shared" si="0"/>
        <v>#DIV/0!</v>
      </c>
      <c r="N17" s="24"/>
      <c r="O17" s="24"/>
      <c r="P17" s="24"/>
      <c r="Q17" s="24"/>
      <c r="R17" s="24"/>
      <c r="S17" s="24"/>
      <c r="T17" s="24"/>
    </row>
    <row r="18" spans="1:20" s="14" customFormat="1" ht="13" customHeight="1">
      <c r="A18" s="18" t="s">
        <v>2</v>
      </c>
      <c r="B18" s="34">
        <v>0</v>
      </c>
      <c r="C18" s="38"/>
      <c r="D18" s="24"/>
      <c r="E18" s="25">
        <v>17</v>
      </c>
      <c r="F18" s="70">
        <f>D11</f>
        <v>0</v>
      </c>
      <c r="G18" s="71"/>
      <c r="H18" s="70"/>
      <c r="I18" s="70"/>
      <c r="J18" s="71"/>
      <c r="K18" s="70">
        <f>D27</f>
        <v>0</v>
      </c>
      <c r="L18" s="71"/>
      <c r="M18" s="48" t="e">
        <f t="shared" si="0"/>
        <v>#DIV/0!</v>
      </c>
      <c r="N18" s="24"/>
      <c r="O18" s="27">
        <f>F3</f>
        <v>0</v>
      </c>
      <c r="P18" s="24"/>
      <c r="Q18" s="24"/>
      <c r="R18" s="24"/>
      <c r="S18" s="24"/>
      <c r="T18" s="24"/>
    </row>
    <row r="19" spans="1:20" s="14" customFormat="1" ht="13" customHeight="1">
      <c r="A19" s="19" t="s">
        <v>72</v>
      </c>
      <c r="B19" s="36">
        <v>0</v>
      </c>
      <c r="C19" s="38"/>
      <c r="D19" s="24"/>
      <c r="E19" s="25">
        <v>18</v>
      </c>
      <c r="F19" s="70">
        <f>D11</f>
        <v>0</v>
      </c>
      <c r="G19" s="71"/>
      <c r="H19" s="70"/>
      <c r="I19" s="70"/>
      <c r="J19" s="71"/>
      <c r="K19" s="70">
        <f>D27</f>
        <v>0</v>
      </c>
      <c r="L19" s="71"/>
      <c r="M19" s="48" t="e">
        <f t="shared" si="0"/>
        <v>#DIV/0!</v>
      </c>
      <c r="N19" s="24"/>
      <c r="O19" s="24">
        <v>30</v>
      </c>
      <c r="P19" s="24"/>
      <c r="Q19" s="24"/>
      <c r="R19" s="24"/>
      <c r="S19" s="24"/>
      <c r="T19" s="24"/>
    </row>
    <row r="20" spans="1:20" s="14" customFormat="1" ht="13" customHeight="1">
      <c r="A20" s="19" t="s">
        <v>3</v>
      </c>
      <c r="B20" s="36">
        <v>0</v>
      </c>
      <c r="C20" s="38"/>
      <c r="D20" s="24"/>
      <c r="E20" s="25">
        <v>19</v>
      </c>
      <c r="F20" s="70">
        <f>D11</f>
        <v>0</v>
      </c>
      <c r="G20" s="71"/>
      <c r="H20" s="70"/>
      <c r="I20" s="70"/>
      <c r="J20" s="71"/>
      <c r="K20" s="70">
        <f>D27</f>
        <v>0</v>
      </c>
      <c r="L20" s="71"/>
      <c r="M20" s="48" t="e">
        <f t="shared" si="0"/>
        <v>#DIV/0!</v>
      </c>
      <c r="N20" s="24"/>
      <c r="O20" s="27">
        <f>O18*O19</f>
        <v>0</v>
      </c>
      <c r="P20" s="24"/>
      <c r="Q20" s="24"/>
      <c r="R20" s="24"/>
      <c r="S20" s="24"/>
      <c r="T20" s="24"/>
    </row>
    <row r="21" spans="1:20" s="14" customFormat="1" ht="13" customHeight="1">
      <c r="A21" s="19" t="s">
        <v>5</v>
      </c>
      <c r="B21" s="59">
        <f>'Estado de Resultados'!D20</f>
        <v>0</v>
      </c>
      <c r="C21" s="38"/>
      <c r="D21" s="24"/>
      <c r="E21" s="25">
        <v>20</v>
      </c>
      <c r="F21" s="70">
        <f>D11</f>
        <v>0</v>
      </c>
      <c r="G21" s="71"/>
      <c r="H21" s="70"/>
      <c r="I21" s="70"/>
      <c r="J21" s="71"/>
      <c r="K21" s="70">
        <f>D27</f>
        <v>0</v>
      </c>
      <c r="L21" s="71"/>
      <c r="M21" s="48" t="e">
        <f t="shared" si="0"/>
        <v>#DIV/0!</v>
      </c>
      <c r="N21" s="24"/>
      <c r="O21" s="24"/>
      <c r="P21" s="24"/>
      <c r="Q21" s="24"/>
      <c r="R21" s="24"/>
      <c r="S21" s="24"/>
      <c r="T21" s="24"/>
    </row>
    <row r="22" spans="1:20" s="14" customFormat="1" ht="13" customHeight="1">
      <c r="A22" s="19" t="s">
        <v>6</v>
      </c>
      <c r="B22" s="36">
        <v>0</v>
      </c>
      <c r="C22" s="38"/>
      <c r="D22" s="24"/>
      <c r="E22" s="25">
        <v>21</v>
      </c>
      <c r="F22" s="70">
        <f>D11</f>
        <v>0</v>
      </c>
      <c r="G22" s="71"/>
      <c r="H22" s="70"/>
      <c r="I22" s="70"/>
      <c r="J22" s="71"/>
      <c r="K22" s="70">
        <f>D27</f>
        <v>0</v>
      </c>
      <c r="L22" s="71"/>
      <c r="M22" s="48" t="e">
        <f t="shared" si="0"/>
        <v>#DIV/0!</v>
      </c>
      <c r="N22" s="24"/>
      <c r="O22" s="24"/>
      <c r="P22" s="24"/>
      <c r="Q22" s="24"/>
      <c r="R22" s="24"/>
      <c r="S22" s="24"/>
      <c r="T22" s="24"/>
    </row>
    <row r="23" spans="1:20" s="14" customFormat="1" ht="13" customHeight="1">
      <c r="A23" s="19" t="s">
        <v>37</v>
      </c>
      <c r="B23" s="36">
        <f>'Estado de Resultados'!D26</f>
        <v>0</v>
      </c>
      <c r="C23" s="38"/>
      <c r="D23" s="24"/>
      <c r="E23" s="25">
        <v>22</v>
      </c>
      <c r="F23" s="70">
        <f>D11</f>
        <v>0</v>
      </c>
      <c r="G23" s="71"/>
      <c r="H23" s="70"/>
      <c r="I23" s="70"/>
      <c r="J23" s="71"/>
      <c r="K23" s="70">
        <f>D27</f>
        <v>0</v>
      </c>
      <c r="L23" s="70" t="e">
        <f>D14</f>
        <v>#DIV/0!</v>
      </c>
      <c r="M23" s="48" t="e">
        <f t="shared" si="0"/>
        <v>#DIV/0!</v>
      </c>
      <c r="N23" s="24"/>
      <c r="O23" s="24"/>
      <c r="P23" s="24"/>
      <c r="Q23" s="24"/>
      <c r="R23" s="24"/>
      <c r="S23" s="24"/>
      <c r="T23" s="24"/>
    </row>
    <row r="24" spans="1:20" s="14" customFormat="1" ht="13" customHeight="1">
      <c r="A24" s="19" t="s">
        <v>38</v>
      </c>
      <c r="B24" s="49">
        <f>'Estado de Resultados'!D19</f>
        <v>0</v>
      </c>
      <c r="C24" s="60">
        <f>B24-Ventas!G4</f>
        <v>0</v>
      </c>
      <c r="D24" s="24"/>
      <c r="E24" s="25">
        <v>23</v>
      </c>
      <c r="F24" s="70">
        <f>D11</f>
        <v>0</v>
      </c>
      <c r="G24" s="71"/>
      <c r="H24" s="70"/>
      <c r="I24" s="70"/>
      <c r="J24" s="71"/>
      <c r="K24" s="70">
        <f>D27</f>
        <v>0</v>
      </c>
      <c r="L24" s="71"/>
      <c r="M24" s="48" t="e">
        <f t="shared" si="0"/>
        <v>#DIV/0!</v>
      </c>
      <c r="N24" s="24"/>
      <c r="O24" s="24"/>
      <c r="P24" s="24"/>
      <c r="Q24" s="24"/>
      <c r="R24" s="24"/>
      <c r="S24" s="24"/>
      <c r="T24" s="24"/>
    </row>
    <row r="25" spans="1:20" s="14" customFormat="1" ht="13" customHeight="1">
      <c r="A25" s="19" t="s">
        <v>68</v>
      </c>
      <c r="B25" s="59">
        <f>'Estado de Resultados'!D21</f>
        <v>0</v>
      </c>
      <c r="C25" s="38"/>
      <c r="D25" s="24"/>
      <c r="E25" s="25">
        <v>24</v>
      </c>
      <c r="F25" s="70">
        <f>D11</f>
        <v>0</v>
      </c>
      <c r="G25" s="71"/>
      <c r="H25" s="70"/>
      <c r="I25" s="70"/>
      <c r="J25" s="71"/>
      <c r="K25" s="70">
        <f>D27</f>
        <v>0</v>
      </c>
      <c r="L25" s="71"/>
      <c r="M25" s="48" t="e">
        <f t="shared" si="0"/>
        <v>#DIV/0!</v>
      </c>
      <c r="N25" s="24"/>
      <c r="O25" s="24"/>
      <c r="P25" s="24"/>
      <c r="Q25" s="24"/>
      <c r="R25" s="24"/>
      <c r="S25" s="24"/>
      <c r="T25" s="24"/>
    </row>
    <row r="26" spans="1:20" s="15" customFormat="1" ht="13" customHeight="1">
      <c r="A26" s="19" t="s">
        <v>127</v>
      </c>
      <c r="B26" s="36">
        <f>'Estado de Resultados'!D27</f>
        <v>0</v>
      </c>
      <c r="C26" s="38"/>
      <c r="D26" s="24"/>
      <c r="E26" s="25">
        <v>25</v>
      </c>
      <c r="F26" s="70">
        <f>D11</f>
        <v>0</v>
      </c>
      <c r="G26" s="71"/>
      <c r="H26" s="70">
        <f>Q3</f>
        <v>0</v>
      </c>
      <c r="I26" s="70"/>
      <c r="J26" s="71"/>
      <c r="K26" s="70">
        <f>D27</f>
        <v>0</v>
      </c>
      <c r="L26" s="71"/>
      <c r="M26" s="48" t="e">
        <f t="shared" si="0"/>
        <v>#DIV/0!</v>
      </c>
      <c r="N26" s="39"/>
      <c r="O26" s="39"/>
      <c r="P26" s="39"/>
      <c r="Q26" s="39"/>
      <c r="R26" s="39"/>
      <c r="S26" s="39"/>
      <c r="T26" s="39"/>
    </row>
    <row r="27" spans="1:20" ht="13" customHeight="1">
      <c r="A27" s="20" t="s">
        <v>61</v>
      </c>
      <c r="B27" s="46">
        <f>'Estado de Resultados'!F31</f>
        <v>0</v>
      </c>
      <c r="C27" s="37"/>
      <c r="D27" s="26">
        <f>B23/30</f>
        <v>0</v>
      </c>
      <c r="E27" s="25">
        <v>26</v>
      </c>
      <c r="F27" s="70">
        <f>D11</f>
        <v>0</v>
      </c>
      <c r="G27" s="71"/>
      <c r="H27" s="70"/>
      <c r="I27" s="70"/>
      <c r="J27" s="71"/>
      <c r="K27" s="70">
        <f>D27</f>
        <v>0</v>
      </c>
      <c r="L27" s="71"/>
      <c r="M27" s="48" t="e">
        <f t="shared" si="0"/>
        <v>#DIV/0!</v>
      </c>
    </row>
    <row r="28" spans="1:20" ht="13" customHeight="1">
      <c r="E28" s="25">
        <v>27</v>
      </c>
      <c r="F28" s="70">
        <f>D11</f>
        <v>0</v>
      </c>
      <c r="G28" s="71"/>
      <c r="H28" s="70"/>
      <c r="I28" s="70"/>
      <c r="J28" s="71"/>
      <c r="K28" s="70">
        <f>D27</f>
        <v>0</v>
      </c>
      <c r="L28" s="71"/>
      <c r="M28" s="48" t="e">
        <f t="shared" si="0"/>
        <v>#DIV/0!</v>
      </c>
    </row>
    <row r="29" spans="1:20" ht="13" customHeight="1">
      <c r="A29" s="78" t="s">
        <v>73</v>
      </c>
      <c r="B29" s="78"/>
      <c r="C29" s="40" t="e">
        <f>C8+C11+B12-C14-SUM(B16:B27)</f>
        <v>#DIV/0!</v>
      </c>
      <c r="E29" s="25">
        <v>28</v>
      </c>
      <c r="F29" s="70">
        <f>D11</f>
        <v>0</v>
      </c>
      <c r="G29" s="71"/>
      <c r="H29" s="70"/>
      <c r="I29" s="70"/>
      <c r="J29" s="71"/>
      <c r="K29" s="70">
        <f>D27</f>
        <v>0</v>
      </c>
      <c r="L29" s="71"/>
      <c r="M29" s="48" t="e">
        <f t="shared" si="0"/>
        <v>#DIV/0!</v>
      </c>
    </row>
    <row r="30" spans="1:20" ht="13" customHeight="1">
      <c r="C30" s="41"/>
      <c r="E30" s="25">
        <v>29</v>
      </c>
      <c r="F30" s="70">
        <f>D11</f>
        <v>0</v>
      </c>
      <c r="G30" s="71"/>
      <c r="H30" s="70"/>
      <c r="I30" s="70"/>
      <c r="J30" s="71"/>
      <c r="K30" s="70">
        <f>D27</f>
        <v>0</v>
      </c>
      <c r="L30" s="71"/>
      <c r="M30" s="48" t="e">
        <f t="shared" si="0"/>
        <v>#DIV/0!</v>
      </c>
    </row>
    <row r="31" spans="1:20" ht="13" customHeight="1">
      <c r="B31" s="55"/>
      <c r="C31" s="55"/>
      <c r="D31" s="55"/>
      <c r="E31" s="25">
        <v>30</v>
      </c>
      <c r="F31" s="70">
        <f>D11</f>
        <v>0</v>
      </c>
      <c r="G31" s="71"/>
      <c r="H31" s="70"/>
      <c r="I31" s="70"/>
      <c r="J31" s="71"/>
      <c r="K31" s="70">
        <f>D27</f>
        <v>0</v>
      </c>
      <c r="L31" s="70" t="e">
        <f>D14</f>
        <v>#DIV/0!</v>
      </c>
      <c r="M31" s="48" t="e">
        <f t="shared" si="0"/>
        <v>#DIV/0!</v>
      </c>
    </row>
    <row r="32" spans="1:20" ht="13" customHeight="1">
      <c r="B32" s="55"/>
      <c r="C32" s="55"/>
      <c r="D32" s="55"/>
      <c r="E32" s="25">
        <v>31</v>
      </c>
      <c r="F32" s="70">
        <f>D11</f>
        <v>0</v>
      </c>
      <c r="G32" s="71"/>
      <c r="H32" s="70"/>
      <c r="I32" s="70"/>
      <c r="J32" s="71"/>
      <c r="K32" s="70">
        <f>D27</f>
        <v>0</v>
      </c>
      <c r="L32" s="71"/>
      <c r="M32" s="48" t="e">
        <f t="shared" si="0"/>
        <v>#DIV/0!</v>
      </c>
    </row>
    <row r="33" spans="2:13" ht="13" customHeight="1">
      <c r="B33" s="55"/>
      <c r="C33" s="55"/>
      <c r="D33" s="55"/>
      <c r="E33" s="25">
        <v>32</v>
      </c>
      <c r="F33" s="70">
        <f>D11</f>
        <v>0</v>
      </c>
      <c r="G33" s="71"/>
      <c r="H33" s="70"/>
      <c r="I33" s="70"/>
      <c r="J33" s="71"/>
      <c r="K33" s="70">
        <f>D27</f>
        <v>0</v>
      </c>
      <c r="L33" s="71"/>
      <c r="M33" s="48" t="e">
        <f t="shared" si="0"/>
        <v>#DIV/0!</v>
      </c>
    </row>
    <row r="34" spans="2:13" ht="13" customHeight="1">
      <c r="B34" s="55"/>
      <c r="C34" s="55"/>
      <c r="D34" s="55"/>
      <c r="E34" s="25">
        <v>33</v>
      </c>
      <c r="F34" s="70">
        <f>D11</f>
        <v>0</v>
      </c>
      <c r="G34" s="71"/>
      <c r="H34" s="70"/>
      <c r="I34" s="70"/>
      <c r="J34" s="71"/>
      <c r="K34" s="70">
        <f>D27</f>
        <v>0</v>
      </c>
      <c r="L34" s="71"/>
      <c r="M34" s="48" t="e">
        <f t="shared" si="0"/>
        <v>#DIV/0!</v>
      </c>
    </row>
    <row r="35" spans="2:13" ht="13" customHeight="1">
      <c r="B35" s="55"/>
      <c r="C35" s="55"/>
      <c r="D35" s="55"/>
      <c r="E35" s="25">
        <v>34</v>
      </c>
      <c r="F35" s="70">
        <f>D11</f>
        <v>0</v>
      </c>
      <c r="G35" s="71"/>
      <c r="H35" s="70"/>
      <c r="I35" s="70"/>
      <c r="J35" s="71"/>
      <c r="K35" s="70">
        <f>D27</f>
        <v>0</v>
      </c>
      <c r="L35" s="71"/>
      <c r="M35" s="48" t="e">
        <f t="shared" si="0"/>
        <v>#DIV/0!</v>
      </c>
    </row>
    <row r="36" spans="2:13" ht="13" customHeight="1">
      <c r="B36" s="55"/>
      <c r="C36" s="55"/>
      <c r="D36" s="55"/>
      <c r="E36" s="25">
        <v>35</v>
      </c>
      <c r="F36" s="70">
        <f>D11</f>
        <v>0</v>
      </c>
      <c r="G36" s="71"/>
      <c r="H36" s="70"/>
      <c r="I36" s="70"/>
      <c r="J36" s="70">
        <f>D17</f>
        <v>0</v>
      </c>
      <c r="K36" s="70">
        <f>D27</f>
        <v>0</v>
      </c>
      <c r="L36" s="71"/>
      <c r="M36" s="48" t="e">
        <f t="shared" si="0"/>
        <v>#DIV/0!</v>
      </c>
    </row>
    <row r="37" spans="2:13" ht="13" customHeight="1">
      <c r="B37" s="55"/>
      <c r="C37" s="55"/>
      <c r="D37" s="55"/>
      <c r="E37" s="25">
        <v>36</v>
      </c>
      <c r="F37" s="70">
        <f>D11</f>
        <v>0</v>
      </c>
      <c r="G37" s="71"/>
      <c r="H37" s="70"/>
      <c r="I37" s="70"/>
      <c r="J37" s="71"/>
      <c r="K37" s="70">
        <f>D27</f>
        <v>0</v>
      </c>
      <c r="L37" s="71"/>
      <c r="M37" s="48" t="e">
        <f t="shared" si="0"/>
        <v>#DIV/0!</v>
      </c>
    </row>
    <row r="38" spans="2:13" ht="13" customHeight="1">
      <c r="B38" s="55"/>
      <c r="C38" s="55"/>
      <c r="D38" s="55"/>
      <c r="E38" s="25">
        <v>37</v>
      </c>
      <c r="F38" s="70">
        <f>D11</f>
        <v>0</v>
      </c>
      <c r="G38" s="71"/>
      <c r="H38" s="70"/>
      <c r="I38" s="70"/>
      <c r="J38" s="71"/>
      <c r="K38" s="70">
        <f>D27</f>
        <v>0</v>
      </c>
      <c r="L38" s="71"/>
      <c r="M38" s="48" t="e">
        <f t="shared" si="0"/>
        <v>#DIV/0!</v>
      </c>
    </row>
    <row r="39" spans="2:13" ht="13" customHeight="1">
      <c r="B39" s="55"/>
      <c r="C39" s="55"/>
      <c r="D39" s="55"/>
      <c r="E39" s="25">
        <v>38</v>
      </c>
      <c r="F39" s="70">
        <f>D11</f>
        <v>0</v>
      </c>
      <c r="G39" s="71"/>
      <c r="H39" s="70"/>
      <c r="I39" s="70"/>
      <c r="J39" s="71"/>
      <c r="K39" s="70">
        <f>D27</f>
        <v>0</v>
      </c>
      <c r="L39" s="70" t="e">
        <f>D14</f>
        <v>#DIV/0!</v>
      </c>
      <c r="M39" s="48" t="e">
        <f t="shared" si="0"/>
        <v>#DIV/0!</v>
      </c>
    </row>
    <row r="40" spans="2:13" ht="13" customHeight="1">
      <c r="B40" s="55"/>
      <c r="C40" s="55"/>
      <c r="D40" s="56"/>
      <c r="E40" s="25">
        <v>39</v>
      </c>
      <c r="F40" s="70">
        <f>D11</f>
        <v>0</v>
      </c>
      <c r="G40" s="71"/>
      <c r="H40" s="70"/>
      <c r="I40" s="70"/>
      <c r="J40" s="71"/>
      <c r="K40" s="70">
        <f>D27</f>
        <v>0</v>
      </c>
      <c r="L40" s="71"/>
      <c r="M40" s="48" t="e">
        <f t="shared" si="0"/>
        <v>#DIV/0!</v>
      </c>
    </row>
    <row r="41" spans="2:13" ht="13" customHeight="1">
      <c r="B41" s="55"/>
      <c r="C41" s="55"/>
      <c r="D41" s="56"/>
      <c r="E41" s="25">
        <v>40</v>
      </c>
      <c r="F41" s="70">
        <f>D11</f>
        <v>0</v>
      </c>
      <c r="G41" s="71"/>
      <c r="H41" s="70">
        <f>Q3</f>
        <v>0</v>
      </c>
      <c r="I41" s="70"/>
      <c r="J41" s="71"/>
      <c r="K41" s="70">
        <f>D27</f>
        <v>0</v>
      </c>
      <c r="L41" s="71"/>
      <c r="M41" s="48" t="e">
        <f t="shared" si="0"/>
        <v>#DIV/0!</v>
      </c>
    </row>
    <row r="42" spans="2:13" ht="13" customHeight="1">
      <c r="B42" s="55"/>
      <c r="C42" s="55"/>
      <c r="D42" s="56"/>
      <c r="E42" s="25">
        <v>41</v>
      </c>
      <c r="F42" s="70">
        <f>D11</f>
        <v>0</v>
      </c>
      <c r="G42" s="71"/>
      <c r="H42" s="70"/>
      <c r="I42" s="70"/>
      <c r="J42" s="71"/>
      <c r="K42" s="70">
        <f>D27</f>
        <v>0</v>
      </c>
      <c r="L42" s="71"/>
      <c r="M42" s="48" t="e">
        <f t="shared" si="0"/>
        <v>#DIV/0!</v>
      </c>
    </row>
    <row r="43" spans="2:13" ht="13" customHeight="1">
      <c r="B43" s="55"/>
      <c r="C43" s="55"/>
      <c r="D43" s="55"/>
      <c r="E43" s="25">
        <v>42</v>
      </c>
      <c r="F43" s="70">
        <f>D11</f>
        <v>0</v>
      </c>
      <c r="G43" s="71"/>
      <c r="H43" s="70"/>
      <c r="I43" s="70"/>
      <c r="J43" s="71"/>
      <c r="K43" s="70">
        <f>D27</f>
        <v>0</v>
      </c>
      <c r="L43" s="71"/>
      <c r="M43" s="48" t="e">
        <f t="shared" si="0"/>
        <v>#DIV/0!</v>
      </c>
    </row>
    <row r="44" spans="2:13" ht="13" customHeight="1">
      <c r="B44" s="55"/>
      <c r="C44" s="55"/>
      <c r="D44" s="56"/>
      <c r="E44" s="25">
        <v>43</v>
      </c>
      <c r="F44" s="70">
        <f>D11</f>
        <v>0</v>
      </c>
      <c r="G44" s="71"/>
      <c r="H44" s="70"/>
      <c r="I44" s="70"/>
      <c r="J44" s="71"/>
      <c r="K44" s="70">
        <f>D27</f>
        <v>0</v>
      </c>
      <c r="L44" s="71"/>
      <c r="M44" s="48" t="e">
        <f t="shared" si="0"/>
        <v>#DIV/0!</v>
      </c>
    </row>
    <row r="45" spans="2:13" ht="13" customHeight="1">
      <c r="B45" s="55"/>
      <c r="C45" s="55"/>
      <c r="D45" s="55"/>
      <c r="E45" s="25">
        <v>44</v>
      </c>
      <c r="F45" s="70">
        <f>D11</f>
        <v>0</v>
      </c>
      <c r="G45" s="71"/>
      <c r="H45" s="70"/>
      <c r="I45" s="70"/>
      <c r="J45" s="71"/>
      <c r="K45" s="70">
        <f>D27</f>
        <v>0</v>
      </c>
      <c r="L45" s="71"/>
      <c r="M45" s="48" t="e">
        <f t="shared" si="0"/>
        <v>#DIV/0!</v>
      </c>
    </row>
    <row r="46" spans="2:13" ht="13" customHeight="1">
      <c r="B46" s="55"/>
      <c r="C46" s="55"/>
      <c r="D46" s="55"/>
      <c r="E46" s="25">
        <v>45</v>
      </c>
      <c r="F46" s="70">
        <f>D11</f>
        <v>0</v>
      </c>
      <c r="G46" s="70"/>
      <c r="H46" s="70"/>
      <c r="I46" s="70"/>
      <c r="J46" s="71"/>
      <c r="K46" s="70">
        <f>D27</f>
        <v>0</v>
      </c>
      <c r="L46" s="70" t="e">
        <f>D14</f>
        <v>#DIV/0!</v>
      </c>
      <c r="M46" s="48" t="e">
        <f t="shared" si="0"/>
        <v>#DIV/0!</v>
      </c>
    </row>
    <row r="47" spans="2:13" ht="13" customHeight="1">
      <c r="B47" s="55"/>
      <c r="C47" s="55"/>
      <c r="D47" s="55"/>
      <c r="E47" s="25">
        <v>46</v>
      </c>
      <c r="F47" s="70">
        <f>D11</f>
        <v>0</v>
      </c>
      <c r="G47" s="71"/>
      <c r="H47" s="70"/>
      <c r="I47" s="70"/>
      <c r="J47" s="71"/>
      <c r="K47" s="70">
        <f>D27</f>
        <v>0</v>
      </c>
      <c r="L47" s="71"/>
      <c r="M47" s="48" t="e">
        <f t="shared" si="0"/>
        <v>#DIV/0!</v>
      </c>
    </row>
    <row r="48" spans="2:13" ht="13" customHeight="1">
      <c r="B48" s="55"/>
      <c r="C48" s="55"/>
      <c r="D48" s="55"/>
      <c r="E48" s="25">
        <v>47</v>
      </c>
      <c r="F48" s="70">
        <f>D11</f>
        <v>0</v>
      </c>
      <c r="G48" s="71"/>
      <c r="H48" s="70"/>
      <c r="I48" s="70"/>
      <c r="J48" s="71"/>
      <c r="K48" s="70">
        <f>D27</f>
        <v>0</v>
      </c>
      <c r="L48" s="71"/>
      <c r="M48" s="48" t="e">
        <f t="shared" si="0"/>
        <v>#DIV/0!</v>
      </c>
    </row>
    <row r="49" spans="2:13" ht="13" customHeight="1">
      <c r="B49" s="55"/>
      <c r="C49" s="55"/>
      <c r="D49" s="55"/>
      <c r="E49" s="25">
        <v>48</v>
      </c>
      <c r="F49" s="70">
        <f>D11</f>
        <v>0</v>
      </c>
      <c r="G49" s="71"/>
      <c r="H49" s="70"/>
      <c r="I49" s="70"/>
      <c r="J49" s="71"/>
      <c r="K49" s="70">
        <f>D27</f>
        <v>0</v>
      </c>
      <c r="L49" s="71"/>
      <c r="M49" s="48" t="e">
        <f t="shared" si="0"/>
        <v>#DIV/0!</v>
      </c>
    </row>
    <row r="50" spans="2:13" ht="13" customHeight="1">
      <c r="B50" s="55"/>
      <c r="C50" s="55"/>
      <c r="D50" s="55"/>
      <c r="E50" s="25">
        <v>49</v>
      </c>
      <c r="F50" s="70">
        <f>D11</f>
        <v>0</v>
      </c>
      <c r="G50" s="71"/>
      <c r="H50" s="70"/>
      <c r="I50" s="70"/>
      <c r="J50" s="71"/>
      <c r="K50" s="70">
        <f>D27</f>
        <v>0</v>
      </c>
      <c r="L50" s="71"/>
      <c r="M50" s="48" t="e">
        <f t="shared" si="0"/>
        <v>#DIV/0!</v>
      </c>
    </row>
    <row r="51" spans="2:13" ht="13" customHeight="1">
      <c r="B51" s="55"/>
      <c r="C51" s="55"/>
      <c r="D51" s="55"/>
      <c r="E51" s="25">
        <v>50</v>
      </c>
      <c r="F51" s="70">
        <f>D11</f>
        <v>0</v>
      </c>
      <c r="G51" s="71"/>
      <c r="H51" s="70"/>
      <c r="I51" s="70"/>
      <c r="J51" s="71"/>
      <c r="K51" s="70">
        <f>D27</f>
        <v>0</v>
      </c>
      <c r="L51" s="71"/>
      <c r="M51" s="48" t="e">
        <f t="shared" si="0"/>
        <v>#DIV/0!</v>
      </c>
    </row>
    <row r="52" spans="2:13" ht="13" customHeight="1">
      <c r="B52" s="55"/>
      <c r="C52" s="55"/>
      <c r="D52" s="55"/>
      <c r="E52" s="25">
        <v>51</v>
      </c>
      <c r="F52" s="70">
        <f>D11</f>
        <v>0</v>
      </c>
      <c r="G52" s="71"/>
      <c r="H52" s="70"/>
      <c r="I52" s="70"/>
      <c r="J52" s="71"/>
      <c r="K52" s="70">
        <f>D27</f>
        <v>0</v>
      </c>
      <c r="L52" s="71"/>
      <c r="M52" s="48" t="e">
        <f t="shared" si="0"/>
        <v>#DIV/0!</v>
      </c>
    </row>
    <row r="53" spans="2:13" ht="13" customHeight="1">
      <c r="B53" s="55"/>
      <c r="C53" s="55"/>
      <c r="D53" s="55"/>
      <c r="E53" s="25">
        <v>52</v>
      </c>
      <c r="F53" s="70">
        <f>D11</f>
        <v>0</v>
      </c>
      <c r="G53" s="71"/>
      <c r="H53" s="70"/>
      <c r="I53" s="70"/>
      <c r="J53" s="71"/>
      <c r="K53" s="70">
        <f>D27</f>
        <v>0</v>
      </c>
      <c r="L53" s="70" t="e">
        <f>D14</f>
        <v>#DIV/0!</v>
      </c>
      <c r="M53" s="48" t="e">
        <f t="shared" si="0"/>
        <v>#DIV/0!</v>
      </c>
    </row>
    <row r="54" spans="2:13" ht="13" customHeight="1">
      <c r="B54" s="55"/>
      <c r="C54" s="55"/>
      <c r="D54" s="55"/>
      <c r="E54" s="25">
        <v>53</v>
      </c>
      <c r="F54" s="70">
        <f>D11</f>
        <v>0</v>
      </c>
      <c r="G54" s="71"/>
      <c r="H54" s="70"/>
      <c r="I54" s="70"/>
      <c r="J54" s="71"/>
      <c r="K54" s="70">
        <f>D27</f>
        <v>0</v>
      </c>
      <c r="L54" s="71"/>
      <c r="M54" s="48" t="e">
        <f t="shared" si="0"/>
        <v>#DIV/0!</v>
      </c>
    </row>
    <row r="55" spans="2:13" ht="13" customHeight="1">
      <c r="B55" s="55"/>
      <c r="C55" s="55"/>
      <c r="D55" s="55"/>
      <c r="E55" s="25">
        <v>54</v>
      </c>
      <c r="F55" s="70">
        <f>D11</f>
        <v>0</v>
      </c>
      <c r="G55" s="71"/>
      <c r="H55" s="70"/>
      <c r="I55" s="70"/>
      <c r="J55" s="71"/>
      <c r="K55" s="70">
        <f>D27</f>
        <v>0</v>
      </c>
      <c r="L55" s="71"/>
      <c r="M55" s="48" t="e">
        <f t="shared" si="0"/>
        <v>#DIV/0!</v>
      </c>
    </row>
    <row r="56" spans="2:13" ht="13" customHeight="1">
      <c r="B56" s="55"/>
      <c r="C56" s="55"/>
      <c r="D56" s="55"/>
      <c r="E56" s="25">
        <v>55</v>
      </c>
      <c r="F56" s="70">
        <f>D11</f>
        <v>0</v>
      </c>
      <c r="G56" s="71"/>
      <c r="H56" s="70">
        <f>Q3</f>
        <v>0</v>
      </c>
      <c r="I56" s="70">
        <f>Q4</f>
        <v>0</v>
      </c>
      <c r="J56" s="71"/>
      <c r="K56" s="70">
        <f>D27</f>
        <v>0</v>
      </c>
      <c r="L56" s="71"/>
      <c r="M56" s="48" t="e">
        <f t="shared" si="0"/>
        <v>#DIV/0!</v>
      </c>
    </row>
    <row r="57" spans="2:13" ht="13" customHeight="1">
      <c r="E57" s="25">
        <v>56</v>
      </c>
      <c r="F57" s="70">
        <f>D11</f>
        <v>0</v>
      </c>
      <c r="G57" s="71"/>
      <c r="H57" s="70"/>
      <c r="I57" s="70"/>
      <c r="J57" s="71"/>
      <c r="K57" s="70">
        <f>D27</f>
        <v>0</v>
      </c>
      <c r="L57" s="71"/>
      <c r="M57" s="48" t="e">
        <f t="shared" si="0"/>
        <v>#DIV/0!</v>
      </c>
    </row>
    <row r="58" spans="2:13" ht="13" customHeight="1">
      <c r="E58" s="25">
        <v>57</v>
      </c>
      <c r="F58" s="70">
        <f>D11</f>
        <v>0</v>
      </c>
      <c r="G58" s="71"/>
      <c r="H58" s="70"/>
      <c r="I58" s="70"/>
      <c r="J58" s="71"/>
      <c r="K58" s="70">
        <f>D27</f>
        <v>0</v>
      </c>
      <c r="L58" s="71"/>
      <c r="M58" s="48" t="e">
        <f t="shared" si="0"/>
        <v>#DIV/0!</v>
      </c>
    </row>
    <row r="59" spans="2:13" ht="13" customHeight="1">
      <c r="E59" s="25">
        <v>58</v>
      </c>
      <c r="F59" s="70">
        <f>D11</f>
        <v>0</v>
      </c>
      <c r="G59" s="71"/>
      <c r="H59" s="70"/>
      <c r="I59" s="70"/>
      <c r="J59" s="71"/>
      <c r="K59" s="70">
        <f>D27</f>
        <v>0</v>
      </c>
      <c r="L59" s="71"/>
      <c r="M59" s="48" t="e">
        <f t="shared" si="0"/>
        <v>#DIV/0!</v>
      </c>
    </row>
    <row r="60" spans="2:13" ht="13" customHeight="1">
      <c r="E60" s="25">
        <v>59</v>
      </c>
      <c r="F60" s="70">
        <f>D11</f>
        <v>0</v>
      </c>
      <c r="G60" s="71"/>
      <c r="H60" s="70"/>
      <c r="I60" s="70"/>
      <c r="J60" s="71"/>
      <c r="K60" s="70">
        <f>D27</f>
        <v>0</v>
      </c>
      <c r="L60" s="71"/>
      <c r="M60" s="48" t="e">
        <f t="shared" si="0"/>
        <v>#DIV/0!</v>
      </c>
    </row>
    <row r="61" spans="2:13" ht="13" customHeight="1">
      <c r="E61" s="25">
        <v>60</v>
      </c>
      <c r="F61" s="70">
        <f>D11</f>
        <v>0</v>
      </c>
      <c r="G61" s="70">
        <f>D6</f>
        <v>0</v>
      </c>
      <c r="H61" s="70"/>
      <c r="I61" s="70"/>
      <c r="J61" s="71"/>
      <c r="K61" s="70">
        <f>D27</f>
        <v>0</v>
      </c>
      <c r="L61" s="70" t="e">
        <f>D14</f>
        <v>#DIV/0!</v>
      </c>
      <c r="M61" s="48" t="e">
        <f t="shared" si="0"/>
        <v>#DIV/0!</v>
      </c>
    </row>
    <row r="62" spans="2:13" ht="13" customHeight="1">
      <c r="E62" s="25">
        <v>61</v>
      </c>
      <c r="F62" s="70">
        <f>D11</f>
        <v>0</v>
      </c>
      <c r="G62" s="71"/>
      <c r="H62" s="70"/>
      <c r="I62" s="70"/>
      <c r="J62" s="71"/>
      <c r="K62" s="70">
        <f>D27</f>
        <v>0</v>
      </c>
      <c r="L62" s="71"/>
      <c r="M62" s="48" t="e">
        <f t="shared" si="0"/>
        <v>#DIV/0!</v>
      </c>
    </row>
    <row r="63" spans="2:13" ht="13" customHeight="1">
      <c r="E63" s="25">
        <v>62</v>
      </c>
      <c r="F63" s="70">
        <f>D11</f>
        <v>0</v>
      </c>
      <c r="G63" s="71"/>
      <c r="H63" s="70"/>
      <c r="I63" s="70"/>
      <c r="J63" s="71"/>
      <c r="K63" s="70">
        <f>D27</f>
        <v>0</v>
      </c>
      <c r="L63" s="71"/>
      <c r="M63" s="48" t="e">
        <f t="shared" si="0"/>
        <v>#DIV/0!</v>
      </c>
    </row>
    <row r="64" spans="2:13" ht="13" customHeight="1">
      <c r="E64" s="25">
        <v>63</v>
      </c>
      <c r="F64" s="70">
        <f>D11</f>
        <v>0</v>
      </c>
      <c r="G64" s="71"/>
      <c r="H64" s="70"/>
      <c r="I64" s="70"/>
      <c r="J64" s="71"/>
      <c r="K64" s="70">
        <f>D27</f>
        <v>0</v>
      </c>
      <c r="L64" s="71"/>
      <c r="M64" s="48" t="e">
        <f t="shared" si="0"/>
        <v>#DIV/0!</v>
      </c>
    </row>
    <row r="65" spans="5:13" ht="13" customHeight="1">
      <c r="E65" s="25">
        <v>64</v>
      </c>
      <c r="F65" s="70">
        <f>D11</f>
        <v>0</v>
      </c>
      <c r="G65" s="71"/>
      <c r="H65" s="70"/>
      <c r="I65" s="70"/>
      <c r="J65" s="71"/>
      <c r="K65" s="70">
        <f>D27</f>
        <v>0</v>
      </c>
      <c r="L65" s="71"/>
      <c r="M65" s="48" t="e">
        <f t="shared" si="0"/>
        <v>#DIV/0!</v>
      </c>
    </row>
    <row r="66" spans="5:13" ht="13" customHeight="1">
      <c r="E66" s="25">
        <v>65</v>
      </c>
      <c r="F66" s="70">
        <f>D11</f>
        <v>0</v>
      </c>
      <c r="G66" s="71"/>
      <c r="H66" s="70"/>
      <c r="I66" s="70"/>
      <c r="J66" s="70">
        <f>D17</f>
        <v>0</v>
      </c>
      <c r="K66" s="70">
        <f>D27</f>
        <v>0</v>
      </c>
      <c r="L66" s="71"/>
      <c r="M66" s="48" t="e">
        <f t="shared" si="0"/>
        <v>#DIV/0!</v>
      </c>
    </row>
    <row r="67" spans="5:13" ht="13" customHeight="1">
      <c r="E67" s="25">
        <v>66</v>
      </c>
      <c r="F67" s="70">
        <f>D11</f>
        <v>0</v>
      </c>
      <c r="G67" s="71"/>
      <c r="H67" s="70"/>
      <c r="I67" s="70"/>
      <c r="J67" s="71"/>
      <c r="K67" s="70">
        <f>D27</f>
        <v>0</v>
      </c>
      <c r="L67" s="71"/>
      <c r="M67" s="48" t="e">
        <f t="shared" si="0"/>
        <v>#DIV/0!</v>
      </c>
    </row>
    <row r="68" spans="5:13" ht="13" customHeight="1">
      <c r="E68" s="25">
        <v>67</v>
      </c>
      <c r="F68" s="70">
        <f>D11</f>
        <v>0</v>
      </c>
      <c r="G68" s="71"/>
      <c r="H68" s="70"/>
      <c r="I68" s="70"/>
      <c r="J68" s="71"/>
      <c r="K68" s="70">
        <f>D27</f>
        <v>0</v>
      </c>
      <c r="L68" s="71"/>
      <c r="M68" s="48" t="e">
        <f t="shared" ref="M68:M131" si="1">M67+SUM(F68:I68)-SUM(J68:L68)</f>
        <v>#DIV/0!</v>
      </c>
    </row>
    <row r="69" spans="5:13" ht="13" customHeight="1">
      <c r="E69" s="25">
        <v>68</v>
      </c>
      <c r="F69" s="70">
        <f>D11</f>
        <v>0</v>
      </c>
      <c r="G69" s="71"/>
      <c r="H69" s="70"/>
      <c r="I69" s="70"/>
      <c r="J69" s="71"/>
      <c r="K69" s="70">
        <f>D27</f>
        <v>0</v>
      </c>
      <c r="L69" s="70" t="e">
        <f>D14</f>
        <v>#DIV/0!</v>
      </c>
      <c r="M69" s="48" t="e">
        <f t="shared" si="1"/>
        <v>#DIV/0!</v>
      </c>
    </row>
    <row r="70" spans="5:13" ht="13" customHeight="1">
      <c r="E70" s="25">
        <v>69</v>
      </c>
      <c r="F70" s="70">
        <f>D11</f>
        <v>0</v>
      </c>
      <c r="G70" s="71"/>
      <c r="H70" s="70"/>
      <c r="I70" s="70"/>
      <c r="J70" s="71"/>
      <c r="K70" s="70">
        <f>D27</f>
        <v>0</v>
      </c>
      <c r="L70" s="71"/>
      <c r="M70" s="48" t="e">
        <f t="shared" si="1"/>
        <v>#DIV/0!</v>
      </c>
    </row>
    <row r="71" spans="5:13" ht="13" customHeight="1">
      <c r="E71" s="25">
        <v>70</v>
      </c>
      <c r="F71" s="70">
        <f>D11</f>
        <v>0</v>
      </c>
      <c r="G71" s="71"/>
      <c r="H71" s="70">
        <f>Q3</f>
        <v>0</v>
      </c>
      <c r="I71" s="70">
        <f>Q4</f>
        <v>0</v>
      </c>
      <c r="J71" s="71"/>
      <c r="K71" s="70">
        <f>D27</f>
        <v>0</v>
      </c>
      <c r="L71" s="71"/>
      <c r="M71" s="48" t="e">
        <f t="shared" si="1"/>
        <v>#DIV/0!</v>
      </c>
    </row>
    <row r="72" spans="5:13" ht="13" customHeight="1">
      <c r="E72" s="25">
        <v>71</v>
      </c>
      <c r="F72" s="70">
        <f>D11</f>
        <v>0</v>
      </c>
      <c r="G72" s="71"/>
      <c r="H72" s="70"/>
      <c r="I72" s="70"/>
      <c r="J72" s="71"/>
      <c r="K72" s="70">
        <f>D27</f>
        <v>0</v>
      </c>
      <c r="L72" s="71"/>
      <c r="M72" s="48" t="e">
        <f t="shared" si="1"/>
        <v>#DIV/0!</v>
      </c>
    </row>
    <row r="73" spans="5:13" ht="13" customHeight="1">
      <c r="E73" s="25">
        <v>72</v>
      </c>
      <c r="F73" s="70">
        <f>D11</f>
        <v>0</v>
      </c>
      <c r="G73" s="71"/>
      <c r="H73" s="70"/>
      <c r="I73" s="70"/>
      <c r="J73" s="71"/>
      <c r="K73" s="70">
        <f>D27</f>
        <v>0</v>
      </c>
      <c r="L73" s="71"/>
      <c r="M73" s="48" t="e">
        <f t="shared" si="1"/>
        <v>#DIV/0!</v>
      </c>
    </row>
    <row r="74" spans="5:13" ht="13" customHeight="1">
      <c r="E74" s="25">
        <v>73</v>
      </c>
      <c r="F74" s="70">
        <f>D11</f>
        <v>0</v>
      </c>
      <c r="G74" s="71"/>
      <c r="H74" s="70"/>
      <c r="I74" s="70"/>
      <c r="J74" s="71"/>
      <c r="K74" s="70">
        <f>D27</f>
        <v>0</v>
      </c>
      <c r="L74" s="71"/>
      <c r="M74" s="48" t="e">
        <f t="shared" si="1"/>
        <v>#DIV/0!</v>
      </c>
    </row>
    <row r="75" spans="5:13" ht="13" customHeight="1">
      <c r="E75" s="25">
        <v>74</v>
      </c>
      <c r="F75" s="70">
        <f>D11</f>
        <v>0</v>
      </c>
      <c r="G75" s="71"/>
      <c r="H75" s="70"/>
      <c r="I75" s="70"/>
      <c r="J75" s="71"/>
      <c r="K75" s="70">
        <f>D27</f>
        <v>0</v>
      </c>
      <c r="L75" s="71"/>
      <c r="M75" s="48" t="e">
        <f t="shared" si="1"/>
        <v>#DIV/0!</v>
      </c>
    </row>
    <row r="76" spans="5:13" ht="13" customHeight="1">
      <c r="E76" s="25">
        <v>75</v>
      </c>
      <c r="F76" s="70">
        <f>D11</f>
        <v>0</v>
      </c>
      <c r="G76" s="70"/>
      <c r="H76" s="70"/>
      <c r="I76" s="70"/>
      <c r="J76" s="71"/>
      <c r="K76" s="70">
        <f>D27</f>
        <v>0</v>
      </c>
      <c r="L76" s="70" t="e">
        <f>D14</f>
        <v>#DIV/0!</v>
      </c>
      <c r="M76" s="48" t="e">
        <f t="shared" si="1"/>
        <v>#DIV/0!</v>
      </c>
    </row>
    <row r="77" spans="5:13" ht="13" customHeight="1">
      <c r="E77" s="25">
        <v>76</v>
      </c>
      <c r="F77" s="70">
        <f>D11</f>
        <v>0</v>
      </c>
      <c r="G77" s="71"/>
      <c r="H77" s="70"/>
      <c r="I77" s="70"/>
      <c r="J77" s="71"/>
      <c r="K77" s="70">
        <f>D27</f>
        <v>0</v>
      </c>
      <c r="L77" s="71"/>
      <c r="M77" s="48" t="e">
        <f t="shared" si="1"/>
        <v>#DIV/0!</v>
      </c>
    </row>
    <row r="78" spans="5:13" ht="13" customHeight="1">
      <c r="E78" s="25">
        <v>77</v>
      </c>
      <c r="F78" s="70">
        <f>D11</f>
        <v>0</v>
      </c>
      <c r="G78" s="71"/>
      <c r="H78" s="70"/>
      <c r="I78" s="70"/>
      <c r="J78" s="71"/>
      <c r="K78" s="70">
        <f>D27</f>
        <v>0</v>
      </c>
      <c r="L78" s="71"/>
      <c r="M78" s="48" t="e">
        <f t="shared" si="1"/>
        <v>#DIV/0!</v>
      </c>
    </row>
    <row r="79" spans="5:13" ht="13" customHeight="1">
      <c r="E79" s="25">
        <v>78</v>
      </c>
      <c r="F79" s="70">
        <f>D11</f>
        <v>0</v>
      </c>
      <c r="G79" s="71"/>
      <c r="H79" s="70"/>
      <c r="I79" s="70"/>
      <c r="J79" s="71"/>
      <c r="K79" s="70">
        <f>D27</f>
        <v>0</v>
      </c>
      <c r="L79" s="71"/>
      <c r="M79" s="48" t="e">
        <f t="shared" si="1"/>
        <v>#DIV/0!</v>
      </c>
    </row>
    <row r="80" spans="5:13" ht="13" customHeight="1">
      <c r="E80" s="25">
        <v>79</v>
      </c>
      <c r="F80" s="70">
        <f>D11</f>
        <v>0</v>
      </c>
      <c r="G80" s="71"/>
      <c r="H80" s="70"/>
      <c r="I80" s="70"/>
      <c r="J80" s="71"/>
      <c r="K80" s="70">
        <f>D27</f>
        <v>0</v>
      </c>
      <c r="L80" s="71"/>
      <c r="M80" s="48" t="e">
        <f t="shared" si="1"/>
        <v>#DIV/0!</v>
      </c>
    </row>
    <row r="81" spans="5:13" ht="13" customHeight="1">
      <c r="E81" s="25">
        <v>80</v>
      </c>
      <c r="F81" s="70">
        <f>D11</f>
        <v>0</v>
      </c>
      <c r="G81" s="71"/>
      <c r="H81" s="70"/>
      <c r="I81" s="70"/>
      <c r="J81" s="71"/>
      <c r="K81" s="70">
        <f>D27</f>
        <v>0</v>
      </c>
      <c r="L81" s="71"/>
      <c r="M81" s="48" t="e">
        <f t="shared" si="1"/>
        <v>#DIV/0!</v>
      </c>
    </row>
    <row r="82" spans="5:13" ht="13" customHeight="1">
      <c r="E82" s="25">
        <v>81</v>
      </c>
      <c r="F82" s="70">
        <f>D11</f>
        <v>0</v>
      </c>
      <c r="G82" s="71"/>
      <c r="H82" s="70"/>
      <c r="I82" s="70"/>
      <c r="J82" s="71"/>
      <c r="K82" s="70">
        <f>D27</f>
        <v>0</v>
      </c>
      <c r="L82" s="71"/>
      <c r="M82" s="48" t="e">
        <f t="shared" si="1"/>
        <v>#DIV/0!</v>
      </c>
    </row>
    <row r="83" spans="5:13" ht="13" customHeight="1">
      <c r="E83" s="25">
        <v>82</v>
      </c>
      <c r="F83" s="70">
        <f>D11</f>
        <v>0</v>
      </c>
      <c r="G83" s="71"/>
      <c r="H83" s="70"/>
      <c r="I83" s="70"/>
      <c r="J83" s="71"/>
      <c r="K83" s="70">
        <f>D27</f>
        <v>0</v>
      </c>
      <c r="L83" s="70" t="e">
        <f>D14</f>
        <v>#DIV/0!</v>
      </c>
      <c r="M83" s="48" t="e">
        <f t="shared" si="1"/>
        <v>#DIV/0!</v>
      </c>
    </row>
    <row r="84" spans="5:13" ht="13" customHeight="1">
      <c r="E84" s="25">
        <v>83</v>
      </c>
      <c r="F84" s="70">
        <f>D11</f>
        <v>0</v>
      </c>
      <c r="G84" s="71"/>
      <c r="H84" s="70"/>
      <c r="I84" s="70"/>
      <c r="J84" s="71"/>
      <c r="K84" s="70">
        <f>D27</f>
        <v>0</v>
      </c>
      <c r="L84" s="71"/>
      <c r="M84" s="48" t="e">
        <f t="shared" si="1"/>
        <v>#DIV/0!</v>
      </c>
    </row>
    <row r="85" spans="5:13" ht="13" customHeight="1">
      <c r="E85" s="25">
        <v>84</v>
      </c>
      <c r="F85" s="70">
        <f>D11</f>
        <v>0</v>
      </c>
      <c r="G85" s="71"/>
      <c r="H85" s="70"/>
      <c r="I85" s="70"/>
      <c r="J85" s="71"/>
      <c r="K85" s="70">
        <f>D27</f>
        <v>0</v>
      </c>
      <c r="L85" s="71"/>
      <c r="M85" s="48" t="e">
        <f t="shared" si="1"/>
        <v>#DIV/0!</v>
      </c>
    </row>
    <row r="86" spans="5:13" ht="13" customHeight="1">
      <c r="E86" s="25">
        <v>85</v>
      </c>
      <c r="F86" s="70">
        <f>D11</f>
        <v>0</v>
      </c>
      <c r="G86" s="71"/>
      <c r="H86" s="70">
        <f>Q3</f>
        <v>0</v>
      </c>
      <c r="I86" s="70">
        <f>Q4</f>
        <v>0</v>
      </c>
      <c r="J86" s="71"/>
      <c r="K86" s="70">
        <f>D27</f>
        <v>0</v>
      </c>
      <c r="L86" s="71"/>
      <c r="M86" s="48" t="e">
        <f t="shared" si="1"/>
        <v>#DIV/0!</v>
      </c>
    </row>
    <row r="87" spans="5:13" ht="13" customHeight="1">
      <c r="E87" s="25">
        <v>86</v>
      </c>
      <c r="F87" s="70">
        <f>D11</f>
        <v>0</v>
      </c>
      <c r="G87" s="71"/>
      <c r="H87" s="70"/>
      <c r="I87" s="70"/>
      <c r="J87" s="71"/>
      <c r="K87" s="70">
        <f>D27</f>
        <v>0</v>
      </c>
      <c r="L87" s="71"/>
      <c r="M87" s="48" t="e">
        <f t="shared" si="1"/>
        <v>#DIV/0!</v>
      </c>
    </row>
    <row r="88" spans="5:13" ht="13" customHeight="1">
      <c r="E88" s="25">
        <v>87</v>
      </c>
      <c r="F88" s="70">
        <f>D11</f>
        <v>0</v>
      </c>
      <c r="G88" s="71"/>
      <c r="H88" s="70"/>
      <c r="I88" s="70"/>
      <c r="J88" s="71"/>
      <c r="K88" s="70">
        <f>D27</f>
        <v>0</v>
      </c>
      <c r="L88" s="71"/>
      <c r="M88" s="48" t="e">
        <f t="shared" si="1"/>
        <v>#DIV/0!</v>
      </c>
    </row>
    <row r="89" spans="5:13" ht="13" customHeight="1">
      <c r="E89" s="25">
        <v>88</v>
      </c>
      <c r="F89" s="70">
        <f>D11</f>
        <v>0</v>
      </c>
      <c r="G89" s="71"/>
      <c r="H89" s="70"/>
      <c r="I89" s="70"/>
      <c r="J89" s="71"/>
      <c r="K89" s="70">
        <f>D27</f>
        <v>0</v>
      </c>
      <c r="L89" s="71"/>
      <c r="M89" s="48" t="e">
        <f t="shared" si="1"/>
        <v>#DIV/0!</v>
      </c>
    </row>
    <row r="90" spans="5:13" ht="13" customHeight="1">
      <c r="E90" s="25">
        <v>89</v>
      </c>
      <c r="F90" s="70">
        <f>D11</f>
        <v>0</v>
      </c>
      <c r="G90" s="71"/>
      <c r="H90" s="70"/>
      <c r="I90" s="70"/>
      <c r="J90" s="71"/>
      <c r="K90" s="70">
        <f>D27</f>
        <v>0</v>
      </c>
      <c r="L90" s="71"/>
      <c r="M90" s="48" t="e">
        <f t="shared" si="1"/>
        <v>#DIV/0!</v>
      </c>
    </row>
    <row r="91" spans="5:13" ht="13" customHeight="1">
      <c r="E91" s="25">
        <v>90</v>
      </c>
      <c r="F91" s="70">
        <f>D11</f>
        <v>0</v>
      </c>
      <c r="G91" s="70">
        <f>D6</f>
        <v>0</v>
      </c>
      <c r="H91" s="70"/>
      <c r="I91" s="70"/>
      <c r="J91" s="71"/>
      <c r="K91" s="70">
        <f>D27</f>
        <v>0</v>
      </c>
      <c r="L91" s="70" t="e">
        <f>D14</f>
        <v>#DIV/0!</v>
      </c>
      <c r="M91" s="48" t="e">
        <f t="shared" si="1"/>
        <v>#DIV/0!</v>
      </c>
    </row>
    <row r="92" spans="5:13" ht="13" customHeight="1">
      <c r="E92" s="25">
        <v>91</v>
      </c>
      <c r="F92" s="70">
        <f>D11</f>
        <v>0</v>
      </c>
      <c r="G92" s="71"/>
      <c r="H92" s="70"/>
      <c r="I92" s="70"/>
      <c r="J92" s="71"/>
      <c r="K92" s="70">
        <f>D27</f>
        <v>0</v>
      </c>
      <c r="L92" s="71"/>
      <c r="M92" s="48" t="e">
        <f t="shared" si="1"/>
        <v>#DIV/0!</v>
      </c>
    </row>
    <row r="93" spans="5:13" ht="13" customHeight="1">
      <c r="E93" s="25">
        <v>92</v>
      </c>
      <c r="F93" s="70">
        <f>D11</f>
        <v>0</v>
      </c>
      <c r="G93" s="71"/>
      <c r="H93" s="70"/>
      <c r="I93" s="70"/>
      <c r="J93" s="71"/>
      <c r="K93" s="70">
        <f>D27</f>
        <v>0</v>
      </c>
      <c r="L93" s="71"/>
      <c r="M93" s="48" t="e">
        <f t="shared" si="1"/>
        <v>#DIV/0!</v>
      </c>
    </row>
    <row r="94" spans="5:13" ht="13" customHeight="1">
      <c r="E94" s="25">
        <v>93</v>
      </c>
      <c r="F94" s="70">
        <f>D11</f>
        <v>0</v>
      </c>
      <c r="G94" s="71"/>
      <c r="H94" s="70"/>
      <c r="I94" s="70"/>
      <c r="J94" s="71"/>
      <c r="K94" s="70">
        <f>D27</f>
        <v>0</v>
      </c>
      <c r="L94" s="71"/>
      <c r="M94" s="48" t="e">
        <f t="shared" si="1"/>
        <v>#DIV/0!</v>
      </c>
    </row>
    <row r="95" spans="5:13" ht="13" customHeight="1">
      <c r="E95" s="25">
        <v>94</v>
      </c>
      <c r="F95" s="70">
        <f>D11</f>
        <v>0</v>
      </c>
      <c r="G95" s="71"/>
      <c r="H95" s="70"/>
      <c r="I95" s="70"/>
      <c r="J95" s="71"/>
      <c r="K95" s="70">
        <f>D27</f>
        <v>0</v>
      </c>
      <c r="L95" s="71"/>
      <c r="M95" s="48" t="e">
        <f t="shared" si="1"/>
        <v>#DIV/0!</v>
      </c>
    </row>
    <row r="96" spans="5:13" ht="13" customHeight="1">
      <c r="E96" s="25">
        <v>95</v>
      </c>
      <c r="F96" s="70">
        <f>D11</f>
        <v>0</v>
      </c>
      <c r="G96" s="71"/>
      <c r="H96" s="70"/>
      <c r="I96" s="70"/>
      <c r="J96" s="70">
        <f>D17</f>
        <v>0</v>
      </c>
      <c r="K96" s="70">
        <f>D27</f>
        <v>0</v>
      </c>
      <c r="L96" s="71"/>
      <c r="M96" s="48" t="e">
        <f t="shared" si="1"/>
        <v>#DIV/0!</v>
      </c>
    </row>
    <row r="97" spans="5:13" ht="13" customHeight="1">
      <c r="E97" s="25">
        <v>96</v>
      </c>
      <c r="F97" s="70">
        <f>D11</f>
        <v>0</v>
      </c>
      <c r="G97" s="71"/>
      <c r="H97" s="70"/>
      <c r="I97" s="70"/>
      <c r="J97" s="71"/>
      <c r="K97" s="70">
        <f>D27</f>
        <v>0</v>
      </c>
      <c r="L97" s="71"/>
      <c r="M97" s="48" t="e">
        <f t="shared" si="1"/>
        <v>#DIV/0!</v>
      </c>
    </row>
    <row r="98" spans="5:13" ht="13" customHeight="1">
      <c r="E98" s="25">
        <v>97</v>
      </c>
      <c r="F98" s="70">
        <f>D11</f>
        <v>0</v>
      </c>
      <c r="G98" s="71"/>
      <c r="H98" s="70"/>
      <c r="I98" s="70"/>
      <c r="J98" s="71"/>
      <c r="K98" s="70">
        <f>D27</f>
        <v>0</v>
      </c>
      <c r="L98" s="71"/>
      <c r="M98" s="48" t="e">
        <f t="shared" si="1"/>
        <v>#DIV/0!</v>
      </c>
    </row>
    <row r="99" spans="5:13" ht="13" customHeight="1">
      <c r="E99" s="25">
        <v>98</v>
      </c>
      <c r="F99" s="70">
        <f>D11</f>
        <v>0</v>
      </c>
      <c r="G99" s="71"/>
      <c r="H99" s="70"/>
      <c r="I99" s="70"/>
      <c r="J99" s="71"/>
      <c r="K99" s="70">
        <f>D27</f>
        <v>0</v>
      </c>
      <c r="L99" s="70" t="e">
        <f>D14</f>
        <v>#DIV/0!</v>
      </c>
      <c r="M99" s="48" t="e">
        <f t="shared" si="1"/>
        <v>#DIV/0!</v>
      </c>
    </row>
    <row r="100" spans="5:13" ht="13" customHeight="1">
      <c r="E100" s="25">
        <v>99</v>
      </c>
      <c r="F100" s="70">
        <f>D11</f>
        <v>0</v>
      </c>
      <c r="G100" s="71"/>
      <c r="H100" s="70"/>
      <c r="I100" s="70"/>
      <c r="J100" s="71"/>
      <c r="K100" s="70">
        <f>D27</f>
        <v>0</v>
      </c>
      <c r="L100" s="71"/>
      <c r="M100" s="48" t="e">
        <f t="shared" si="1"/>
        <v>#DIV/0!</v>
      </c>
    </row>
    <row r="101" spans="5:13" ht="13" customHeight="1">
      <c r="E101" s="25">
        <v>100</v>
      </c>
      <c r="F101" s="70">
        <f>D11</f>
        <v>0</v>
      </c>
      <c r="G101" s="71"/>
      <c r="H101" s="70">
        <f>Q3</f>
        <v>0</v>
      </c>
      <c r="I101" s="70">
        <f>Q4</f>
        <v>0</v>
      </c>
      <c r="J101" s="71"/>
      <c r="K101" s="70">
        <f>D27</f>
        <v>0</v>
      </c>
      <c r="L101" s="71"/>
      <c r="M101" s="48" t="e">
        <f t="shared" si="1"/>
        <v>#DIV/0!</v>
      </c>
    </row>
    <row r="102" spans="5:13" ht="13" customHeight="1">
      <c r="E102" s="25">
        <v>101</v>
      </c>
      <c r="F102" s="70">
        <f>D11</f>
        <v>0</v>
      </c>
      <c r="G102" s="71"/>
      <c r="H102" s="70"/>
      <c r="I102" s="70"/>
      <c r="J102" s="71"/>
      <c r="K102" s="70">
        <f>D27</f>
        <v>0</v>
      </c>
      <c r="L102" s="71"/>
      <c r="M102" s="48" t="e">
        <f t="shared" si="1"/>
        <v>#DIV/0!</v>
      </c>
    </row>
    <row r="103" spans="5:13" ht="13" customHeight="1">
      <c r="E103" s="25">
        <v>102</v>
      </c>
      <c r="F103" s="70">
        <f>D11</f>
        <v>0</v>
      </c>
      <c r="G103" s="71"/>
      <c r="H103" s="70"/>
      <c r="I103" s="70"/>
      <c r="J103" s="71"/>
      <c r="K103" s="70">
        <f>D27</f>
        <v>0</v>
      </c>
      <c r="L103" s="71"/>
      <c r="M103" s="48" t="e">
        <f t="shared" si="1"/>
        <v>#DIV/0!</v>
      </c>
    </row>
    <row r="104" spans="5:13" ht="13" customHeight="1">
      <c r="E104" s="25">
        <v>103</v>
      </c>
      <c r="F104" s="70">
        <f>D11</f>
        <v>0</v>
      </c>
      <c r="G104" s="71"/>
      <c r="H104" s="70"/>
      <c r="I104" s="70"/>
      <c r="J104" s="71"/>
      <c r="K104" s="70">
        <f>D27</f>
        <v>0</v>
      </c>
      <c r="L104" s="71"/>
      <c r="M104" s="48" t="e">
        <f t="shared" si="1"/>
        <v>#DIV/0!</v>
      </c>
    </row>
    <row r="105" spans="5:13" ht="13" customHeight="1">
      <c r="E105" s="25">
        <v>104</v>
      </c>
      <c r="F105" s="70">
        <f>D11</f>
        <v>0</v>
      </c>
      <c r="G105" s="71"/>
      <c r="H105" s="70"/>
      <c r="I105" s="70"/>
      <c r="J105" s="71"/>
      <c r="K105" s="70">
        <f>D27</f>
        <v>0</v>
      </c>
      <c r="L105" s="71"/>
      <c r="M105" s="48" t="e">
        <f t="shared" si="1"/>
        <v>#DIV/0!</v>
      </c>
    </row>
    <row r="106" spans="5:13" ht="13" customHeight="1">
      <c r="E106" s="25">
        <v>105</v>
      </c>
      <c r="F106" s="70">
        <f>D11</f>
        <v>0</v>
      </c>
      <c r="G106" s="70"/>
      <c r="H106" s="70"/>
      <c r="I106" s="70"/>
      <c r="J106" s="71"/>
      <c r="K106" s="70">
        <f>D27</f>
        <v>0</v>
      </c>
      <c r="L106" s="70" t="e">
        <f>D14</f>
        <v>#DIV/0!</v>
      </c>
      <c r="M106" s="48" t="e">
        <f t="shared" si="1"/>
        <v>#DIV/0!</v>
      </c>
    </row>
    <row r="107" spans="5:13" ht="13" customHeight="1">
      <c r="E107" s="25">
        <v>106</v>
      </c>
      <c r="F107" s="70">
        <f>D11</f>
        <v>0</v>
      </c>
      <c r="G107" s="71"/>
      <c r="H107" s="70"/>
      <c r="I107" s="70"/>
      <c r="J107" s="71"/>
      <c r="K107" s="70">
        <f>D27</f>
        <v>0</v>
      </c>
      <c r="L107" s="71"/>
      <c r="M107" s="48" t="e">
        <f t="shared" si="1"/>
        <v>#DIV/0!</v>
      </c>
    </row>
    <row r="108" spans="5:13" ht="13" customHeight="1">
      <c r="E108" s="25">
        <v>107</v>
      </c>
      <c r="F108" s="70">
        <f>D11</f>
        <v>0</v>
      </c>
      <c r="G108" s="71"/>
      <c r="H108" s="70"/>
      <c r="I108" s="70"/>
      <c r="J108" s="71"/>
      <c r="K108" s="70">
        <f>D27</f>
        <v>0</v>
      </c>
      <c r="L108" s="71"/>
      <c r="M108" s="48" t="e">
        <f t="shared" si="1"/>
        <v>#DIV/0!</v>
      </c>
    </row>
    <row r="109" spans="5:13" ht="13" customHeight="1">
      <c r="E109" s="25">
        <v>108</v>
      </c>
      <c r="F109" s="70">
        <f>D11</f>
        <v>0</v>
      </c>
      <c r="G109" s="71"/>
      <c r="H109" s="70"/>
      <c r="I109" s="70"/>
      <c r="J109" s="71"/>
      <c r="K109" s="70">
        <f>D27</f>
        <v>0</v>
      </c>
      <c r="L109" s="71"/>
      <c r="M109" s="48" t="e">
        <f t="shared" si="1"/>
        <v>#DIV/0!</v>
      </c>
    </row>
    <row r="110" spans="5:13" ht="13" customHeight="1">
      <c r="E110" s="25">
        <v>109</v>
      </c>
      <c r="F110" s="70">
        <f>D11</f>
        <v>0</v>
      </c>
      <c r="G110" s="71"/>
      <c r="H110" s="70"/>
      <c r="I110" s="70"/>
      <c r="J110" s="71"/>
      <c r="K110" s="70">
        <f>D27</f>
        <v>0</v>
      </c>
      <c r="L110" s="71"/>
      <c r="M110" s="48" t="e">
        <f t="shared" si="1"/>
        <v>#DIV/0!</v>
      </c>
    </row>
    <row r="111" spans="5:13" ht="13" customHeight="1">
      <c r="E111" s="25">
        <v>110</v>
      </c>
      <c r="F111" s="70">
        <f>D11</f>
        <v>0</v>
      </c>
      <c r="G111" s="71"/>
      <c r="H111" s="70"/>
      <c r="I111" s="70"/>
      <c r="J111" s="71"/>
      <c r="K111" s="70">
        <f>D27</f>
        <v>0</v>
      </c>
      <c r="L111" s="71"/>
      <c r="M111" s="48" t="e">
        <f t="shared" si="1"/>
        <v>#DIV/0!</v>
      </c>
    </row>
    <row r="112" spans="5:13" ht="13" customHeight="1">
      <c r="E112" s="25">
        <v>111</v>
      </c>
      <c r="F112" s="70">
        <f>D11</f>
        <v>0</v>
      </c>
      <c r="G112" s="71"/>
      <c r="H112" s="70"/>
      <c r="I112" s="70"/>
      <c r="J112" s="71"/>
      <c r="K112" s="70">
        <f>D27</f>
        <v>0</v>
      </c>
      <c r="L112" s="71"/>
      <c r="M112" s="48" t="e">
        <f t="shared" si="1"/>
        <v>#DIV/0!</v>
      </c>
    </row>
    <row r="113" spans="5:13" ht="13" customHeight="1">
      <c r="E113" s="25">
        <v>112</v>
      </c>
      <c r="F113" s="70">
        <f>D11</f>
        <v>0</v>
      </c>
      <c r="G113" s="71"/>
      <c r="H113" s="70"/>
      <c r="I113" s="70"/>
      <c r="J113" s="71"/>
      <c r="K113" s="70">
        <f>D27</f>
        <v>0</v>
      </c>
      <c r="L113" s="70" t="e">
        <f>D14</f>
        <v>#DIV/0!</v>
      </c>
      <c r="M113" s="48" t="e">
        <f t="shared" si="1"/>
        <v>#DIV/0!</v>
      </c>
    </row>
    <row r="114" spans="5:13" ht="13" customHeight="1">
      <c r="E114" s="25">
        <v>113</v>
      </c>
      <c r="F114" s="70">
        <f>D11</f>
        <v>0</v>
      </c>
      <c r="G114" s="71"/>
      <c r="H114" s="70"/>
      <c r="I114" s="70"/>
      <c r="J114" s="71"/>
      <c r="K114" s="70">
        <f>D27</f>
        <v>0</v>
      </c>
      <c r="L114" s="71"/>
      <c r="M114" s="48" t="e">
        <f t="shared" si="1"/>
        <v>#DIV/0!</v>
      </c>
    </row>
    <row r="115" spans="5:13" ht="13" customHeight="1">
      <c r="E115" s="25">
        <v>114</v>
      </c>
      <c r="F115" s="70">
        <f>D11</f>
        <v>0</v>
      </c>
      <c r="G115" s="71"/>
      <c r="H115" s="70"/>
      <c r="I115" s="70"/>
      <c r="J115" s="71"/>
      <c r="K115" s="70">
        <f>D27</f>
        <v>0</v>
      </c>
      <c r="L115" s="71"/>
      <c r="M115" s="48" t="e">
        <f t="shared" si="1"/>
        <v>#DIV/0!</v>
      </c>
    </row>
    <row r="116" spans="5:13" ht="13" customHeight="1">
      <c r="E116" s="25">
        <v>115</v>
      </c>
      <c r="F116" s="70">
        <f>D11</f>
        <v>0</v>
      </c>
      <c r="G116" s="71"/>
      <c r="H116" s="70">
        <f>Q3</f>
        <v>0</v>
      </c>
      <c r="I116" s="70">
        <f>Q4</f>
        <v>0</v>
      </c>
      <c r="J116" s="71"/>
      <c r="K116" s="70">
        <f>D27</f>
        <v>0</v>
      </c>
      <c r="L116" s="71"/>
      <c r="M116" s="48" t="e">
        <f t="shared" si="1"/>
        <v>#DIV/0!</v>
      </c>
    </row>
    <row r="117" spans="5:13" ht="13" customHeight="1">
      <c r="E117" s="25">
        <v>116</v>
      </c>
      <c r="F117" s="70">
        <f>D11</f>
        <v>0</v>
      </c>
      <c r="G117" s="71"/>
      <c r="H117" s="70"/>
      <c r="I117" s="70"/>
      <c r="J117" s="71"/>
      <c r="K117" s="70">
        <f>D27</f>
        <v>0</v>
      </c>
      <c r="L117" s="71"/>
      <c r="M117" s="48" t="e">
        <f t="shared" si="1"/>
        <v>#DIV/0!</v>
      </c>
    </row>
    <row r="118" spans="5:13" ht="13" customHeight="1">
      <c r="E118" s="25">
        <v>117</v>
      </c>
      <c r="F118" s="70">
        <f>D11</f>
        <v>0</v>
      </c>
      <c r="G118" s="71"/>
      <c r="H118" s="70"/>
      <c r="I118" s="70"/>
      <c r="J118" s="71"/>
      <c r="K118" s="70">
        <f>D27</f>
        <v>0</v>
      </c>
      <c r="L118" s="71"/>
      <c r="M118" s="48" t="e">
        <f t="shared" si="1"/>
        <v>#DIV/0!</v>
      </c>
    </row>
    <row r="119" spans="5:13" ht="13" customHeight="1">
      <c r="E119" s="25">
        <v>118</v>
      </c>
      <c r="F119" s="70">
        <f>D11</f>
        <v>0</v>
      </c>
      <c r="G119" s="71"/>
      <c r="H119" s="70"/>
      <c r="I119" s="70"/>
      <c r="J119" s="71"/>
      <c r="K119" s="70">
        <f>D27</f>
        <v>0</v>
      </c>
      <c r="L119" s="71"/>
      <c r="M119" s="48" t="e">
        <f t="shared" si="1"/>
        <v>#DIV/0!</v>
      </c>
    </row>
    <row r="120" spans="5:13" ht="13" customHeight="1">
      <c r="E120" s="25">
        <v>119</v>
      </c>
      <c r="F120" s="70">
        <f>D11</f>
        <v>0</v>
      </c>
      <c r="G120" s="71"/>
      <c r="H120" s="70"/>
      <c r="I120" s="70"/>
      <c r="J120" s="71"/>
      <c r="K120" s="70">
        <f>D27</f>
        <v>0</v>
      </c>
      <c r="L120" s="71"/>
      <c r="M120" s="48" t="e">
        <f t="shared" si="1"/>
        <v>#DIV/0!</v>
      </c>
    </row>
    <row r="121" spans="5:13" ht="13" customHeight="1">
      <c r="E121" s="25">
        <v>120</v>
      </c>
      <c r="F121" s="70">
        <f>D11</f>
        <v>0</v>
      </c>
      <c r="G121" s="70">
        <f>D6</f>
        <v>0</v>
      </c>
      <c r="H121" s="70"/>
      <c r="I121" s="70"/>
      <c r="J121" s="71"/>
      <c r="K121" s="70">
        <f>D27</f>
        <v>0</v>
      </c>
      <c r="L121" s="70" t="e">
        <f>D14</f>
        <v>#DIV/0!</v>
      </c>
      <c r="M121" s="48" t="e">
        <f t="shared" si="1"/>
        <v>#DIV/0!</v>
      </c>
    </row>
    <row r="122" spans="5:13" ht="13" customHeight="1">
      <c r="E122" s="25">
        <v>121</v>
      </c>
      <c r="F122" s="70">
        <f>D11</f>
        <v>0</v>
      </c>
      <c r="G122" s="71"/>
      <c r="H122" s="70"/>
      <c r="I122" s="70"/>
      <c r="J122" s="71"/>
      <c r="K122" s="70">
        <f>D27</f>
        <v>0</v>
      </c>
      <c r="L122" s="71"/>
      <c r="M122" s="48" t="e">
        <f t="shared" si="1"/>
        <v>#DIV/0!</v>
      </c>
    </row>
    <row r="123" spans="5:13" ht="13" customHeight="1">
      <c r="E123" s="25">
        <v>122</v>
      </c>
      <c r="F123" s="70">
        <f>D11</f>
        <v>0</v>
      </c>
      <c r="G123" s="71"/>
      <c r="H123" s="70"/>
      <c r="I123" s="70"/>
      <c r="J123" s="71"/>
      <c r="K123" s="70">
        <f>D27</f>
        <v>0</v>
      </c>
      <c r="L123" s="71"/>
      <c r="M123" s="48" t="e">
        <f t="shared" si="1"/>
        <v>#DIV/0!</v>
      </c>
    </row>
    <row r="124" spans="5:13" ht="13" customHeight="1">
      <c r="E124" s="25">
        <v>123</v>
      </c>
      <c r="F124" s="70">
        <f>D11</f>
        <v>0</v>
      </c>
      <c r="G124" s="71"/>
      <c r="H124" s="70"/>
      <c r="I124" s="70"/>
      <c r="J124" s="71"/>
      <c r="K124" s="70">
        <f>D27</f>
        <v>0</v>
      </c>
      <c r="L124" s="71"/>
      <c r="M124" s="48" t="e">
        <f t="shared" si="1"/>
        <v>#DIV/0!</v>
      </c>
    </row>
    <row r="125" spans="5:13" ht="13" customHeight="1">
      <c r="E125" s="25">
        <v>124</v>
      </c>
      <c r="F125" s="70">
        <f>D11</f>
        <v>0</v>
      </c>
      <c r="G125" s="71"/>
      <c r="H125" s="70"/>
      <c r="I125" s="70"/>
      <c r="J125" s="71"/>
      <c r="K125" s="70">
        <f>D27</f>
        <v>0</v>
      </c>
      <c r="L125" s="71"/>
      <c r="M125" s="48" t="e">
        <f t="shared" si="1"/>
        <v>#DIV/0!</v>
      </c>
    </row>
    <row r="126" spans="5:13" ht="13" customHeight="1">
      <c r="E126" s="25">
        <v>125</v>
      </c>
      <c r="F126" s="70">
        <f>D11</f>
        <v>0</v>
      </c>
      <c r="G126" s="71"/>
      <c r="H126" s="70"/>
      <c r="I126" s="70"/>
      <c r="J126" s="70">
        <f>D17</f>
        <v>0</v>
      </c>
      <c r="K126" s="70">
        <f>D27</f>
        <v>0</v>
      </c>
      <c r="L126" s="71"/>
      <c r="M126" s="48" t="e">
        <f t="shared" si="1"/>
        <v>#DIV/0!</v>
      </c>
    </row>
    <row r="127" spans="5:13" ht="13" customHeight="1">
      <c r="E127" s="25">
        <v>126</v>
      </c>
      <c r="F127" s="70">
        <f>D11</f>
        <v>0</v>
      </c>
      <c r="G127" s="71"/>
      <c r="H127" s="70"/>
      <c r="I127" s="70"/>
      <c r="J127" s="71"/>
      <c r="K127" s="70">
        <f>D27</f>
        <v>0</v>
      </c>
      <c r="L127" s="71"/>
      <c r="M127" s="48" t="e">
        <f t="shared" si="1"/>
        <v>#DIV/0!</v>
      </c>
    </row>
    <row r="128" spans="5:13" ht="13" customHeight="1">
      <c r="E128" s="25">
        <v>127</v>
      </c>
      <c r="F128" s="70">
        <f>D11</f>
        <v>0</v>
      </c>
      <c r="G128" s="71"/>
      <c r="H128" s="70"/>
      <c r="I128" s="70"/>
      <c r="J128" s="71"/>
      <c r="K128" s="70">
        <f>D27</f>
        <v>0</v>
      </c>
      <c r="L128" s="71"/>
      <c r="M128" s="48" t="e">
        <f t="shared" si="1"/>
        <v>#DIV/0!</v>
      </c>
    </row>
    <row r="129" spans="5:13" ht="13" customHeight="1">
      <c r="E129" s="25">
        <v>128</v>
      </c>
      <c r="F129" s="70">
        <f>D11</f>
        <v>0</v>
      </c>
      <c r="G129" s="71"/>
      <c r="H129" s="70"/>
      <c r="I129" s="70"/>
      <c r="J129" s="71"/>
      <c r="K129" s="70">
        <f>D27</f>
        <v>0</v>
      </c>
      <c r="L129" s="70" t="e">
        <f>D14</f>
        <v>#DIV/0!</v>
      </c>
      <c r="M129" s="48" t="e">
        <f t="shared" si="1"/>
        <v>#DIV/0!</v>
      </c>
    </row>
    <row r="130" spans="5:13" ht="13" customHeight="1">
      <c r="E130" s="25">
        <v>129</v>
      </c>
      <c r="F130" s="70">
        <f>D11</f>
        <v>0</v>
      </c>
      <c r="G130" s="71"/>
      <c r="H130" s="70"/>
      <c r="I130" s="70"/>
      <c r="J130" s="71"/>
      <c r="K130" s="70">
        <f>D27</f>
        <v>0</v>
      </c>
      <c r="L130" s="71"/>
      <c r="M130" s="48" t="e">
        <f t="shared" si="1"/>
        <v>#DIV/0!</v>
      </c>
    </row>
    <row r="131" spans="5:13" ht="13" customHeight="1">
      <c r="E131" s="25">
        <v>130</v>
      </c>
      <c r="F131" s="70">
        <f>D11</f>
        <v>0</v>
      </c>
      <c r="G131" s="71"/>
      <c r="H131" s="70">
        <f>Q3</f>
        <v>0</v>
      </c>
      <c r="I131" s="70">
        <f>Q4</f>
        <v>0</v>
      </c>
      <c r="J131" s="71"/>
      <c r="K131" s="70">
        <f>D27</f>
        <v>0</v>
      </c>
      <c r="L131" s="71"/>
      <c r="M131" s="48" t="e">
        <f t="shared" si="1"/>
        <v>#DIV/0!</v>
      </c>
    </row>
    <row r="132" spans="5:13" ht="13" customHeight="1">
      <c r="E132" s="25">
        <v>131</v>
      </c>
      <c r="F132" s="70">
        <f>D11</f>
        <v>0</v>
      </c>
      <c r="G132" s="71"/>
      <c r="H132" s="70"/>
      <c r="I132" s="70"/>
      <c r="J132" s="71"/>
      <c r="K132" s="70">
        <f>D27</f>
        <v>0</v>
      </c>
      <c r="L132" s="71"/>
      <c r="M132" s="48" t="e">
        <f t="shared" ref="M132:M195" si="2">M131+SUM(F132:I132)-SUM(J132:L132)</f>
        <v>#DIV/0!</v>
      </c>
    </row>
    <row r="133" spans="5:13" ht="13" customHeight="1">
      <c r="E133" s="25">
        <v>132</v>
      </c>
      <c r="F133" s="70">
        <f>D11</f>
        <v>0</v>
      </c>
      <c r="G133" s="71"/>
      <c r="H133" s="70"/>
      <c r="I133" s="70"/>
      <c r="J133" s="71"/>
      <c r="K133" s="70">
        <f>D27</f>
        <v>0</v>
      </c>
      <c r="L133" s="71"/>
      <c r="M133" s="48" t="e">
        <f t="shared" si="2"/>
        <v>#DIV/0!</v>
      </c>
    </row>
    <row r="134" spans="5:13" ht="13" customHeight="1">
      <c r="E134" s="25">
        <v>133</v>
      </c>
      <c r="F134" s="70">
        <f>D11</f>
        <v>0</v>
      </c>
      <c r="G134" s="71"/>
      <c r="H134" s="70"/>
      <c r="I134" s="70"/>
      <c r="J134" s="71"/>
      <c r="K134" s="70">
        <f>D27</f>
        <v>0</v>
      </c>
      <c r="L134" s="71"/>
      <c r="M134" s="48" t="e">
        <f t="shared" si="2"/>
        <v>#DIV/0!</v>
      </c>
    </row>
    <row r="135" spans="5:13" ht="13" customHeight="1">
      <c r="E135" s="25">
        <v>134</v>
      </c>
      <c r="F135" s="70">
        <f>D11</f>
        <v>0</v>
      </c>
      <c r="G135" s="71"/>
      <c r="H135" s="70"/>
      <c r="I135" s="70"/>
      <c r="J135" s="71"/>
      <c r="K135" s="70">
        <f>D27</f>
        <v>0</v>
      </c>
      <c r="L135" s="71"/>
      <c r="M135" s="48" t="e">
        <f t="shared" si="2"/>
        <v>#DIV/0!</v>
      </c>
    </row>
    <row r="136" spans="5:13" ht="13" customHeight="1">
      <c r="E136" s="25">
        <v>135</v>
      </c>
      <c r="F136" s="70">
        <f>D11</f>
        <v>0</v>
      </c>
      <c r="G136" s="70"/>
      <c r="H136" s="70"/>
      <c r="I136" s="70"/>
      <c r="J136" s="71"/>
      <c r="K136" s="70">
        <f>D27</f>
        <v>0</v>
      </c>
      <c r="L136" s="70" t="e">
        <f>D14</f>
        <v>#DIV/0!</v>
      </c>
      <c r="M136" s="48" t="e">
        <f t="shared" si="2"/>
        <v>#DIV/0!</v>
      </c>
    </row>
    <row r="137" spans="5:13" ht="13" customHeight="1">
      <c r="E137" s="25">
        <v>136</v>
      </c>
      <c r="F137" s="70">
        <f>D11</f>
        <v>0</v>
      </c>
      <c r="G137" s="71"/>
      <c r="H137" s="70"/>
      <c r="I137" s="70"/>
      <c r="J137" s="71"/>
      <c r="K137" s="70">
        <f>D27</f>
        <v>0</v>
      </c>
      <c r="L137" s="71"/>
      <c r="M137" s="48" t="e">
        <f t="shared" si="2"/>
        <v>#DIV/0!</v>
      </c>
    </row>
    <row r="138" spans="5:13" ht="13" customHeight="1">
      <c r="E138" s="25">
        <v>137</v>
      </c>
      <c r="F138" s="70">
        <f>D11</f>
        <v>0</v>
      </c>
      <c r="G138" s="71"/>
      <c r="H138" s="70"/>
      <c r="I138" s="70"/>
      <c r="J138" s="71"/>
      <c r="K138" s="70">
        <f>D27</f>
        <v>0</v>
      </c>
      <c r="L138" s="71"/>
      <c r="M138" s="48" t="e">
        <f t="shared" si="2"/>
        <v>#DIV/0!</v>
      </c>
    </row>
    <row r="139" spans="5:13" ht="13" customHeight="1">
      <c r="E139" s="25">
        <v>138</v>
      </c>
      <c r="F139" s="70">
        <f>D11</f>
        <v>0</v>
      </c>
      <c r="G139" s="71"/>
      <c r="H139" s="70"/>
      <c r="I139" s="70"/>
      <c r="J139" s="71"/>
      <c r="K139" s="70">
        <f>D27</f>
        <v>0</v>
      </c>
      <c r="L139" s="71"/>
      <c r="M139" s="48" t="e">
        <f t="shared" si="2"/>
        <v>#DIV/0!</v>
      </c>
    </row>
    <row r="140" spans="5:13" ht="13" customHeight="1">
      <c r="E140" s="25">
        <v>139</v>
      </c>
      <c r="F140" s="70">
        <f>D11</f>
        <v>0</v>
      </c>
      <c r="G140" s="71"/>
      <c r="H140" s="70"/>
      <c r="I140" s="70"/>
      <c r="J140" s="71"/>
      <c r="K140" s="70">
        <f>D27</f>
        <v>0</v>
      </c>
      <c r="L140" s="71"/>
      <c r="M140" s="48" t="e">
        <f t="shared" si="2"/>
        <v>#DIV/0!</v>
      </c>
    </row>
    <row r="141" spans="5:13" ht="13" customHeight="1">
      <c r="E141" s="25">
        <v>140</v>
      </c>
      <c r="F141" s="70">
        <f>D11</f>
        <v>0</v>
      </c>
      <c r="G141" s="71"/>
      <c r="H141" s="70"/>
      <c r="I141" s="70"/>
      <c r="J141" s="71"/>
      <c r="K141" s="70">
        <f>D27</f>
        <v>0</v>
      </c>
      <c r="L141" s="71"/>
      <c r="M141" s="48" t="e">
        <f t="shared" si="2"/>
        <v>#DIV/0!</v>
      </c>
    </row>
    <row r="142" spans="5:13" ht="13" customHeight="1">
      <c r="E142" s="25">
        <v>141</v>
      </c>
      <c r="F142" s="70">
        <f>D11</f>
        <v>0</v>
      </c>
      <c r="G142" s="71"/>
      <c r="H142" s="70"/>
      <c r="I142" s="70"/>
      <c r="J142" s="71"/>
      <c r="K142" s="70">
        <f>D27</f>
        <v>0</v>
      </c>
      <c r="L142" s="71"/>
      <c r="M142" s="48" t="e">
        <f t="shared" si="2"/>
        <v>#DIV/0!</v>
      </c>
    </row>
    <row r="143" spans="5:13" ht="13" customHeight="1">
      <c r="E143" s="25">
        <v>142</v>
      </c>
      <c r="F143" s="70">
        <f>D11</f>
        <v>0</v>
      </c>
      <c r="G143" s="71"/>
      <c r="H143" s="70"/>
      <c r="I143" s="70"/>
      <c r="J143" s="71"/>
      <c r="K143" s="70">
        <f>D27</f>
        <v>0</v>
      </c>
      <c r="L143" s="70" t="e">
        <f>D14</f>
        <v>#DIV/0!</v>
      </c>
      <c r="M143" s="48" t="e">
        <f t="shared" si="2"/>
        <v>#DIV/0!</v>
      </c>
    </row>
    <row r="144" spans="5:13" ht="13" customHeight="1">
      <c r="E144" s="25">
        <v>143</v>
      </c>
      <c r="F144" s="70">
        <f>D11</f>
        <v>0</v>
      </c>
      <c r="G144" s="71"/>
      <c r="H144" s="70"/>
      <c r="I144" s="70"/>
      <c r="J144" s="71"/>
      <c r="K144" s="70">
        <f>D27</f>
        <v>0</v>
      </c>
      <c r="L144" s="71"/>
      <c r="M144" s="48" t="e">
        <f t="shared" si="2"/>
        <v>#DIV/0!</v>
      </c>
    </row>
    <row r="145" spans="5:13" ht="13" customHeight="1">
      <c r="E145" s="25">
        <v>144</v>
      </c>
      <c r="F145" s="70">
        <f>D11</f>
        <v>0</v>
      </c>
      <c r="G145" s="71"/>
      <c r="H145" s="70"/>
      <c r="I145" s="70"/>
      <c r="J145" s="71"/>
      <c r="K145" s="70">
        <f>D27</f>
        <v>0</v>
      </c>
      <c r="L145" s="71"/>
      <c r="M145" s="48" t="e">
        <f t="shared" si="2"/>
        <v>#DIV/0!</v>
      </c>
    </row>
    <row r="146" spans="5:13" ht="13" customHeight="1">
      <c r="E146" s="25">
        <v>145</v>
      </c>
      <c r="F146" s="70">
        <f>D11</f>
        <v>0</v>
      </c>
      <c r="G146" s="71"/>
      <c r="H146" s="70">
        <f>Q3</f>
        <v>0</v>
      </c>
      <c r="I146" s="70">
        <f>Q4</f>
        <v>0</v>
      </c>
      <c r="J146" s="71"/>
      <c r="K146" s="70">
        <f>D27</f>
        <v>0</v>
      </c>
      <c r="L146" s="71"/>
      <c r="M146" s="48" t="e">
        <f t="shared" si="2"/>
        <v>#DIV/0!</v>
      </c>
    </row>
    <row r="147" spans="5:13" ht="13" customHeight="1">
      <c r="E147" s="25">
        <v>146</v>
      </c>
      <c r="F147" s="70">
        <f>D11</f>
        <v>0</v>
      </c>
      <c r="G147" s="71"/>
      <c r="H147" s="70"/>
      <c r="I147" s="70"/>
      <c r="J147" s="71"/>
      <c r="K147" s="70">
        <f>D27</f>
        <v>0</v>
      </c>
      <c r="L147" s="71"/>
      <c r="M147" s="48" t="e">
        <f t="shared" si="2"/>
        <v>#DIV/0!</v>
      </c>
    </row>
    <row r="148" spans="5:13" ht="13" customHeight="1">
      <c r="E148" s="25">
        <v>147</v>
      </c>
      <c r="F148" s="70">
        <f>D11</f>
        <v>0</v>
      </c>
      <c r="G148" s="71"/>
      <c r="H148" s="70"/>
      <c r="I148" s="70"/>
      <c r="J148" s="71"/>
      <c r="K148" s="70">
        <f>D27</f>
        <v>0</v>
      </c>
      <c r="L148" s="71"/>
      <c r="M148" s="48" t="e">
        <f t="shared" si="2"/>
        <v>#DIV/0!</v>
      </c>
    </row>
    <row r="149" spans="5:13" ht="13" customHeight="1">
      <c r="E149" s="25">
        <v>148</v>
      </c>
      <c r="F149" s="70">
        <f>D11</f>
        <v>0</v>
      </c>
      <c r="G149" s="71"/>
      <c r="H149" s="70"/>
      <c r="I149" s="70"/>
      <c r="J149" s="71"/>
      <c r="K149" s="70">
        <f>D27</f>
        <v>0</v>
      </c>
      <c r="L149" s="71"/>
      <c r="M149" s="48" t="e">
        <f t="shared" si="2"/>
        <v>#DIV/0!</v>
      </c>
    </row>
    <row r="150" spans="5:13" ht="13" customHeight="1">
      <c r="E150" s="25">
        <v>149</v>
      </c>
      <c r="F150" s="70">
        <f>D11</f>
        <v>0</v>
      </c>
      <c r="G150" s="71"/>
      <c r="H150" s="70"/>
      <c r="I150" s="70"/>
      <c r="J150" s="71"/>
      <c r="K150" s="70">
        <f>D27</f>
        <v>0</v>
      </c>
      <c r="L150" s="71"/>
      <c r="M150" s="48" t="e">
        <f t="shared" si="2"/>
        <v>#DIV/0!</v>
      </c>
    </row>
    <row r="151" spans="5:13" ht="13" customHeight="1">
      <c r="E151" s="25">
        <v>150</v>
      </c>
      <c r="F151" s="70">
        <f>D11</f>
        <v>0</v>
      </c>
      <c r="G151" s="70">
        <f>D6</f>
        <v>0</v>
      </c>
      <c r="H151" s="70"/>
      <c r="I151" s="70"/>
      <c r="J151" s="71"/>
      <c r="K151" s="70">
        <f>D27</f>
        <v>0</v>
      </c>
      <c r="L151" s="70" t="e">
        <f>D14</f>
        <v>#DIV/0!</v>
      </c>
      <c r="M151" s="48" t="e">
        <f t="shared" si="2"/>
        <v>#DIV/0!</v>
      </c>
    </row>
    <row r="152" spans="5:13" ht="13" customHeight="1">
      <c r="E152" s="25">
        <v>151</v>
      </c>
      <c r="F152" s="70">
        <f>D11</f>
        <v>0</v>
      </c>
      <c r="G152" s="71"/>
      <c r="H152" s="70"/>
      <c r="I152" s="70"/>
      <c r="J152" s="71"/>
      <c r="K152" s="70">
        <f>D27</f>
        <v>0</v>
      </c>
      <c r="L152" s="71"/>
      <c r="M152" s="48" t="e">
        <f t="shared" si="2"/>
        <v>#DIV/0!</v>
      </c>
    </row>
    <row r="153" spans="5:13" ht="13" customHeight="1">
      <c r="E153" s="25">
        <v>152</v>
      </c>
      <c r="F153" s="70">
        <f>D11</f>
        <v>0</v>
      </c>
      <c r="G153" s="71"/>
      <c r="H153" s="70"/>
      <c r="I153" s="70"/>
      <c r="J153" s="71"/>
      <c r="K153" s="70">
        <f>D27</f>
        <v>0</v>
      </c>
      <c r="L153" s="71"/>
      <c r="M153" s="48" t="e">
        <f t="shared" si="2"/>
        <v>#DIV/0!</v>
      </c>
    </row>
    <row r="154" spans="5:13" ht="13" customHeight="1">
      <c r="E154" s="25">
        <v>153</v>
      </c>
      <c r="F154" s="70">
        <f>D11</f>
        <v>0</v>
      </c>
      <c r="G154" s="71"/>
      <c r="H154" s="70"/>
      <c r="I154" s="70"/>
      <c r="J154" s="71"/>
      <c r="K154" s="70">
        <f>D27</f>
        <v>0</v>
      </c>
      <c r="L154" s="71"/>
      <c r="M154" s="48" t="e">
        <f t="shared" si="2"/>
        <v>#DIV/0!</v>
      </c>
    </row>
    <row r="155" spans="5:13" ht="13" customHeight="1">
      <c r="E155" s="25">
        <v>154</v>
      </c>
      <c r="F155" s="70">
        <f>D11</f>
        <v>0</v>
      </c>
      <c r="G155" s="71"/>
      <c r="H155" s="70"/>
      <c r="I155" s="70"/>
      <c r="J155" s="71"/>
      <c r="K155" s="70">
        <f>D27</f>
        <v>0</v>
      </c>
      <c r="L155" s="71"/>
      <c r="M155" s="48" t="e">
        <f t="shared" si="2"/>
        <v>#DIV/0!</v>
      </c>
    </row>
    <row r="156" spans="5:13" ht="13" customHeight="1">
      <c r="E156" s="25">
        <v>155</v>
      </c>
      <c r="F156" s="70">
        <f>D11</f>
        <v>0</v>
      </c>
      <c r="G156" s="71"/>
      <c r="H156" s="70"/>
      <c r="I156" s="70"/>
      <c r="J156" s="70">
        <f>D17</f>
        <v>0</v>
      </c>
      <c r="K156" s="70">
        <f>D27</f>
        <v>0</v>
      </c>
      <c r="L156" s="71"/>
      <c r="M156" s="48" t="e">
        <f t="shared" si="2"/>
        <v>#DIV/0!</v>
      </c>
    </row>
    <row r="157" spans="5:13" ht="13" customHeight="1">
      <c r="E157" s="25">
        <v>156</v>
      </c>
      <c r="F157" s="70">
        <f>D11</f>
        <v>0</v>
      </c>
      <c r="G157" s="71"/>
      <c r="H157" s="70"/>
      <c r="I157" s="70"/>
      <c r="J157" s="71"/>
      <c r="K157" s="70">
        <f>D27</f>
        <v>0</v>
      </c>
      <c r="L157" s="71"/>
      <c r="M157" s="48" t="e">
        <f t="shared" si="2"/>
        <v>#DIV/0!</v>
      </c>
    </row>
    <row r="158" spans="5:13" ht="13" customHeight="1">
      <c r="E158" s="25">
        <v>157</v>
      </c>
      <c r="F158" s="70">
        <f>D11</f>
        <v>0</v>
      </c>
      <c r="G158" s="71"/>
      <c r="H158" s="70"/>
      <c r="I158" s="70"/>
      <c r="J158" s="71"/>
      <c r="K158" s="70">
        <f>D27</f>
        <v>0</v>
      </c>
      <c r="L158" s="71"/>
      <c r="M158" s="48" t="e">
        <f t="shared" si="2"/>
        <v>#DIV/0!</v>
      </c>
    </row>
    <row r="159" spans="5:13" ht="13" customHeight="1">
      <c r="E159" s="25">
        <v>158</v>
      </c>
      <c r="F159" s="70">
        <f>D11</f>
        <v>0</v>
      </c>
      <c r="G159" s="71"/>
      <c r="H159" s="70"/>
      <c r="I159" s="70"/>
      <c r="J159" s="71"/>
      <c r="K159" s="70">
        <f>D27</f>
        <v>0</v>
      </c>
      <c r="L159" s="70" t="e">
        <f>D14</f>
        <v>#DIV/0!</v>
      </c>
      <c r="M159" s="48" t="e">
        <f t="shared" si="2"/>
        <v>#DIV/0!</v>
      </c>
    </row>
    <row r="160" spans="5:13" ht="13" customHeight="1">
      <c r="E160" s="25">
        <v>159</v>
      </c>
      <c r="F160" s="70">
        <f>D11</f>
        <v>0</v>
      </c>
      <c r="G160" s="71"/>
      <c r="H160" s="70"/>
      <c r="I160" s="70"/>
      <c r="J160" s="71"/>
      <c r="K160" s="70">
        <f>D27</f>
        <v>0</v>
      </c>
      <c r="L160" s="71"/>
      <c r="M160" s="48" t="e">
        <f t="shared" si="2"/>
        <v>#DIV/0!</v>
      </c>
    </row>
    <row r="161" spans="5:13" ht="13" customHeight="1">
      <c r="E161" s="25">
        <v>160</v>
      </c>
      <c r="F161" s="70">
        <f>D11</f>
        <v>0</v>
      </c>
      <c r="G161" s="71"/>
      <c r="H161" s="70">
        <f>Q3</f>
        <v>0</v>
      </c>
      <c r="I161" s="70">
        <f>Q4</f>
        <v>0</v>
      </c>
      <c r="J161" s="71"/>
      <c r="K161" s="70">
        <f>D27</f>
        <v>0</v>
      </c>
      <c r="L161" s="71"/>
      <c r="M161" s="48" t="e">
        <f t="shared" si="2"/>
        <v>#DIV/0!</v>
      </c>
    </row>
    <row r="162" spans="5:13" ht="13" customHeight="1">
      <c r="E162" s="25">
        <v>161</v>
      </c>
      <c r="F162" s="70">
        <f>D11</f>
        <v>0</v>
      </c>
      <c r="G162" s="71"/>
      <c r="H162" s="70"/>
      <c r="I162" s="70"/>
      <c r="J162" s="71"/>
      <c r="K162" s="70">
        <f>D27</f>
        <v>0</v>
      </c>
      <c r="L162" s="71"/>
      <c r="M162" s="48" t="e">
        <f t="shared" si="2"/>
        <v>#DIV/0!</v>
      </c>
    </row>
    <row r="163" spans="5:13" ht="13" customHeight="1">
      <c r="E163" s="25">
        <v>162</v>
      </c>
      <c r="F163" s="70">
        <f>D11</f>
        <v>0</v>
      </c>
      <c r="G163" s="71"/>
      <c r="H163" s="70"/>
      <c r="I163" s="70"/>
      <c r="J163" s="71"/>
      <c r="K163" s="70">
        <f>D27</f>
        <v>0</v>
      </c>
      <c r="L163" s="71"/>
      <c r="M163" s="48" t="e">
        <f t="shared" si="2"/>
        <v>#DIV/0!</v>
      </c>
    </row>
    <row r="164" spans="5:13" ht="13" customHeight="1">
      <c r="E164" s="25">
        <v>163</v>
      </c>
      <c r="F164" s="70">
        <f>D11</f>
        <v>0</v>
      </c>
      <c r="G164" s="71"/>
      <c r="H164" s="70"/>
      <c r="I164" s="70"/>
      <c r="J164" s="71"/>
      <c r="K164" s="70">
        <f>D27</f>
        <v>0</v>
      </c>
      <c r="L164" s="71"/>
      <c r="M164" s="48" t="e">
        <f t="shared" si="2"/>
        <v>#DIV/0!</v>
      </c>
    </row>
    <row r="165" spans="5:13" ht="13" customHeight="1">
      <c r="E165" s="25">
        <v>164</v>
      </c>
      <c r="F165" s="70">
        <f>D11</f>
        <v>0</v>
      </c>
      <c r="G165" s="71"/>
      <c r="H165" s="70"/>
      <c r="I165" s="70"/>
      <c r="J165" s="71"/>
      <c r="K165" s="70">
        <f>D27</f>
        <v>0</v>
      </c>
      <c r="L165" s="71"/>
      <c r="M165" s="48" t="e">
        <f t="shared" si="2"/>
        <v>#DIV/0!</v>
      </c>
    </row>
    <row r="166" spans="5:13" ht="13" customHeight="1">
      <c r="E166" s="25">
        <v>165</v>
      </c>
      <c r="F166" s="70">
        <f>D11</f>
        <v>0</v>
      </c>
      <c r="G166" s="70"/>
      <c r="H166" s="70"/>
      <c r="I166" s="70"/>
      <c r="J166" s="71"/>
      <c r="K166" s="70">
        <f>D27</f>
        <v>0</v>
      </c>
      <c r="L166" s="70" t="e">
        <f>D14</f>
        <v>#DIV/0!</v>
      </c>
      <c r="M166" s="48" t="e">
        <f t="shared" si="2"/>
        <v>#DIV/0!</v>
      </c>
    </row>
    <row r="167" spans="5:13" ht="13" customHeight="1">
      <c r="E167" s="25">
        <v>166</v>
      </c>
      <c r="F167" s="70">
        <f>D11</f>
        <v>0</v>
      </c>
      <c r="G167" s="71"/>
      <c r="H167" s="70"/>
      <c r="I167" s="70"/>
      <c r="J167" s="71"/>
      <c r="K167" s="70">
        <f>D27</f>
        <v>0</v>
      </c>
      <c r="L167" s="71"/>
      <c r="M167" s="48" t="e">
        <f t="shared" si="2"/>
        <v>#DIV/0!</v>
      </c>
    </row>
    <row r="168" spans="5:13" ht="13" customHeight="1">
      <c r="E168" s="25">
        <v>167</v>
      </c>
      <c r="F168" s="70">
        <f>D11</f>
        <v>0</v>
      </c>
      <c r="G168" s="71"/>
      <c r="H168" s="70"/>
      <c r="I168" s="70"/>
      <c r="J168" s="71"/>
      <c r="K168" s="70">
        <f>D27</f>
        <v>0</v>
      </c>
      <c r="L168" s="71"/>
      <c r="M168" s="48" t="e">
        <f t="shared" si="2"/>
        <v>#DIV/0!</v>
      </c>
    </row>
    <row r="169" spans="5:13" ht="13" customHeight="1">
      <c r="E169" s="25">
        <v>168</v>
      </c>
      <c r="F169" s="70">
        <f>D11</f>
        <v>0</v>
      </c>
      <c r="G169" s="71"/>
      <c r="H169" s="70"/>
      <c r="I169" s="70"/>
      <c r="J169" s="71"/>
      <c r="K169" s="70">
        <f>D27</f>
        <v>0</v>
      </c>
      <c r="L169" s="71"/>
      <c r="M169" s="48" t="e">
        <f t="shared" si="2"/>
        <v>#DIV/0!</v>
      </c>
    </row>
    <row r="170" spans="5:13" ht="13" customHeight="1">
      <c r="E170" s="25">
        <v>169</v>
      </c>
      <c r="F170" s="70">
        <f>D11</f>
        <v>0</v>
      </c>
      <c r="G170" s="71"/>
      <c r="H170" s="70"/>
      <c r="I170" s="70"/>
      <c r="J170" s="71"/>
      <c r="K170" s="70">
        <f>D27</f>
        <v>0</v>
      </c>
      <c r="L170" s="71"/>
      <c r="M170" s="48" t="e">
        <f t="shared" si="2"/>
        <v>#DIV/0!</v>
      </c>
    </row>
    <row r="171" spans="5:13" ht="13" customHeight="1">
      <c r="E171" s="25">
        <v>170</v>
      </c>
      <c r="F171" s="70">
        <f>D11</f>
        <v>0</v>
      </c>
      <c r="G171" s="71"/>
      <c r="H171" s="70"/>
      <c r="I171" s="70"/>
      <c r="J171" s="71"/>
      <c r="K171" s="70">
        <f>D27</f>
        <v>0</v>
      </c>
      <c r="L171" s="71"/>
      <c r="M171" s="48" t="e">
        <f t="shared" si="2"/>
        <v>#DIV/0!</v>
      </c>
    </row>
    <row r="172" spans="5:13" ht="13" customHeight="1">
      <c r="E172" s="25">
        <v>171</v>
      </c>
      <c r="F172" s="70">
        <f>D11</f>
        <v>0</v>
      </c>
      <c r="G172" s="71"/>
      <c r="H172" s="70"/>
      <c r="I172" s="70"/>
      <c r="J172" s="71"/>
      <c r="K172" s="70">
        <f>D27</f>
        <v>0</v>
      </c>
      <c r="L172" s="71"/>
      <c r="M172" s="48" t="e">
        <f t="shared" si="2"/>
        <v>#DIV/0!</v>
      </c>
    </row>
    <row r="173" spans="5:13" ht="13" customHeight="1">
      <c r="E173" s="25">
        <v>172</v>
      </c>
      <c r="F173" s="70">
        <f>D11</f>
        <v>0</v>
      </c>
      <c r="G173" s="71"/>
      <c r="H173" s="70"/>
      <c r="I173" s="70"/>
      <c r="J173" s="71"/>
      <c r="K173" s="70">
        <f>D27</f>
        <v>0</v>
      </c>
      <c r="L173" s="70" t="e">
        <f>D14</f>
        <v>#DIV/0!</v>
      </c>
      <c r="M173" s="48" t="e">
        <f t="shared" si="2"/>
        <v>#DIV/0!</v>
      </c>
    </row>
    <row r="174" spans="5:13" ht="13" customHeight="1">
      <c r="E174" s="25">
        <v>173</v>
      </c>
      <c r="F174" s="70">
        <f>D11</f>
        <v>0</v>
      </c>
      <c r="G174" s="71"/>
      <c r="H174" s="70"/>
      <c r="I174" s="70"/>
      <c r="J174" s="71"/>
      <c r="K174" s="70">
        <f>D27</f>
        <v>0</v>
      </c>
      <c r="L174" s="71"/>
      <c r="M174" s="48" t="e">
        <f t="shared" si="2"/>
        <v>#DIV/0!</v>
      </c>
    </row>
    <row r="175" spans="5:13" ht="13" customHeight="1">
      <c r="E175" s="25">
        <v>174</v>
      </c>
      <c r="F175" s="70">
        <f>D11</f>
        <v>0</v>
      </c>
      <c r="G175" s="71"/>
      <c r="H175" s="70"/>
      <c r="I175" s="70"/>
      <c r="J175" s="71"/>
      <c r="K175" s="70">
        <f>D27</f>
        <v>0</v>
      </c>
      <c r="L175" s="71"/>
      <c r="M175" s="48" t="e">
        <f t="shared" si="2"/>
        <v>#DIV/0!</v>
      </c>
    </row>
    <row r="176" spans="5:13" ht="13" customHeight="1">
      <c r="E176" s="25">
        <v>175</v>
      </c>
      <c r="F176" s="70">
        <f>D11</f>
        <v>0</v>
      </c>
      <c r="G176" s="71"/>
      <c r="H176" s="70">
        <f>Q3</f>
        <v>0</v>
      </c>
      <c r="I176" s="70">
        <f>Q4</f>
        <v>0</v>
      </c>
      <c r="J176" s="71"/>
      <c r="K176" s="70">
        <f>D27</f>
        <v>0</v>
      </c>
      <c r="L176" s="71"/>
      <c r="M176" s="48" t="e">
        <f t="shared" si="2"/>
        <v>#DIV/0!</v>
      </c>
    </row>
    <row r="177" spans="5:13" ht="13" customHeight="1">
      <c r="E177" s="25">
        <v>176</v>
      </c>
      <c r="F177" s="70">
        <f>D11</f>
        <v>0</v>
      </c>
      <c r="G177" s="71"/>
      <c r="H177" s="70"/>
      <c r="I177" s="70"/>
      <c r="J177" s="71"/>
      <c r="K177" s="70">
        <f>D27</f>
        <v>0</v>
      </c>
      <c r="L177" s="71"/>
      <c r="M177" s="48" t="e">
        <f t="shared" si="2"/>
        <v>#DIV/0!</v>
      </c>
    </row>
    <row r="178" spans="5:13" ht="13" customHeight="1">
      <c r="E178" s="25">
        <v>177</v>
      </c>
      <c r="F178" s="70">
        <f>D11</f>
        <v>0</v>
      </c>
      <c r="G178" s="71"/>
      <c r="H178" s="70"/>
      <c r="I178" s="70"/>
      <c r="J178" s="71"/>
      <c r="K178" s="70">
        <f>D27</f>
        <v>0</v>
      </c>
      <c r="L178" s="71"/>
      <c r="M178" s="48" t="e">
        <f t="shared" si="2"/>
        <v>#DIV/0!</v>
      </c>
    </row>
    <row r="179" spans="5:13" ht="13" customHeight="1">
      <c r="E179" s="25">
        <v>178</v>
      </c>
      <c r="F179" s="70">
        <f>D11</f>
        <v>0</v>
      </c>
      <c r="G179" s="71"/>
      <c r="H179" s="70"/>
      <c r="I179" s="70"/>
      <c r="J179" s="71"/>
      <c r="K179" s="70">
        <f>D27</f>
        <v>0</v>
      </c>
      <c r="L179" s="71"/>
      <c r="M179" s="48" t="e">
        <f t="shared" si="2"/>
        <v>#DIV/0!</v>
      </c>
    </row>
    <row r="180" spans="5:13" ht="13" customHeight="1">
      <c r="E180" s="25">
        <v>179</v>
      </c>
      <c r="F180" s="70">
        <f>D11</f>
        <v>0</v>
      </c>
      <c r="G180" s="71"/>
      <c r="H180" s="70"/>
      <c r="I180" s="70"/>
      <c r="J180" s="71"/>
      <c r="K180" s="70">
        <f>D27</f>
        <v>0</v>
      </c>
      <c r="L180" s="71"/>
      <c r="M180" s="48" t="e">
        <f t="shared" si="2"/>
        <v>#DIV/0!</v>
      </c>
    </row>
    <row r="181" spans="5:13" ht="13" customHeight="1">
      <c r="E181" s="25">
        <v>180</v>
      </c>
      <c r="F181" s="70">
        <f>D11</f>
        <v>0</v>
      </c>
      <c r="G181" s="70">
        <f>D6</f>
        <v>0</v>
      </c>
      <c r="H181" s="70"/>
      <c r="I181" s="70"/>
      <c r="J181" s="71"/>
      <c r="K181" s="70">
        <f>D27</f>
        <v>0</v>
      </c>
      <c r="L181" s="70" t="e">
        <f>D14</f>
        <v>#DIV/0!</v>
      </c>
      <c r="M181" s="48" t="e">
        <f t="shared" si="2"/>
        <v>#DIV/0!</v>
      </c>
    </row>
    <row r="182" spans="5:13" ht="13" customHeight="1">
      <c r="E182" s="25">
        <v>181</v>
      </c>
      <c r="F182" s="70">
        <f>D11</f>
        <v>0</v>
      </c>
      <c r="G182" s="71"/>
      <c r="H182" s="70"/>
      <c r="I182" s="70"/>
      <c r="J182" s="71"/>
      <c r="K182" s="70">
        <f>D27</f>
        <v>0</v>
      </c>
      <c r="L182" s="71"/>
      <c r="M182" s="48" t="e">
        <f t="shared" si="2"/>
        <v>#DIV/0!</v>
      </c>
    </row>
    <row r="183" spans="5:13" ht="13" customHeight="1">
      <c r="E183" s="25">
        <v>182</v>
      </c>
      <c r="F183" s="70">
        <f>D11</f>
        <v>0</v>
      </c>
      <c r="G183" s="71"/>
      <c r="H183" s="70"/>
      <c r="I183" s="70"/>
      <c r="J183" s="71"/>
      <c r="K183" s="70">
        <f>D27</f>
        <v>0</v>
      </c>
      <c r="L183" s="71"/>
      <c r="M183" s="48" t="e">
        <f t="shared" si="2"/>
        <v>#DIV/0!</v>
      </c>
    </row>
    <row r="184" spans="5:13" ht="13" customHeight="1">
      <c r="E184" s="25">
        <v>183</v>
      </c>
      <c r="F184" s="70">
        <f>D11</f>
        <v>0</v>
      </c>
      <c r="G184" s="71"/>
      <c r="H184" s="70"/>
      <c r="I184" s="70"/>
      <c r="J184" s="71"/>
      <c r="K184" s="70">
        <f>D27</f>
        <v>0</v>
      </c>
      <c r="L184" s="71"/>
      <c r="M184" s="48" t="e">
        <f t="shared" si="2"/>
        <v>#DIV/0!</v>
      </c>
    </row>
    <row r="185" spans="5:13" ht="13" customHeight="1">
      <c r="E185" s="25">
        <v>184</v>
      </c>
      <c r="F185" s="70">
        <f>D11</f>
        <v>0</v>
      </c>
      <c r="G185" s="71"/>
      <c r="H185" s="70"/>
      <c r="I185" s="70"/>
      <c r="J185" s="71"/>
      <c r="K185" s="70">
        <f>D27</f>
        <v>0</v>
      </c>
      <c r="L185" s="71"/>
      <c r="M185" s="48" t="e">
        <f t="shared" si="2"/>
        <v>#DIV/0!</v>
      </c>
    </row>
    <row r="186" spans="5:13" ht="13" customHeight="1">
      <c r="E186" s="25">
        <v>185</v>
      </c>
      <c r="F186" s="70">
        <f>D11</f>
        <v>0</v>
      </c>
      <c r="G186" s="71"/>
      <c r="H186" s="70"/>
      <c r="I186" s="70"/>
      <c r="J186" s="70">
        <f>D17</f>
        <v>0</v>
      </c>
      <c r="K186" s="70">
        <f>D27</f>
        <v>0</v>
      </c>
      <c r="L186" s="71"/>
      <c r="M186" s="48" t="e">
        <f t="shared" si="2"/>
        <v>#DIV/0!</v>
      </c>
    </row>
    <row r="187" spans="5:13" ht="13" customHeight="1">
      <c r="E187" s="25">
        <v>186</v>
      </c>
      <c r="F187" s="70">
        <f>D11</f>
        <v>0</v>
      </c>
      <c r="G187" s="71"/>
      <c r="H187" s="70"/>
      <c r="I187" s="70"/>
      <c r="J187" s="71"/>
      <c r="K187" s="70">
        <f>D27</f>
        <v>0</v>
      </c>
      <c r="L187" s="71"/>
      <c r="M187" s="48" t="e">
        <f t="shared" si="2"/>
        <v>#DIV/0!</v>
      </c>
    </row>
    <row r="188" spans="5:13" ht="13" customHeight="1">
      <c r="E188" s="25">
        <v>187</v>
      </c>
      <c r="F188" s="70">
        <f>D11</f>
        <v>0</v>
      </c>
      <c r="G188" s="71"/>
      <c r="H188" s="70"/>
      <c r="I188" s="70"/>
      <c r="J188" s="71"/>
      <c r="K188" s="70">
        <f>D27</f>
        <v>0</v>
      </c>
      <c r="L188" s="71"/>
      <c r="M188" s="48" t="e">
        <f t="shared" si="2"/>
        <v>#DIV/0!</v>
      </c>
    </row>
    <row r="189" spans="5:13" ht="13" customHeight="1">
      <c r="E189" s="25">
        <v>188</v>
      </c>
      <c r="F189" s="70">
        <f>D11</f>
        <v>0</v>
      </c>
      <c r="G189" s="71"/>
      <c r="H189" s="70"/>
      <c r="I189" s="70"/>
      <c r="J189" s="71"/>
      <c r="K189" s="70">
        <f>D27</f>
        <v>0</v>
      </c>
      <c r="L189" s="70" t="e">
        <f>D14</f>
        <v>#DIV/0!</v>
      </c>
      <c r="M189" s="48" t="e">
        <f t="shared" si="2"/>
        <v>#DIV/0!</v>
      </c>
    </row>
    <row r="190" spans="5:13" ht="13" customHeight="1">
      <c r="E190" s="25">
        <v>189</v>
      </c>
      <c r="F190" s="70">
        <f>D11</f>
        <v>0</v>
      </c>
      <c r="G190" s="71"/>
      <c r="H190" s="70"/>
      <c r="I190" s="70"/>
      <c r="J190" s="71"/>
      <c r="K190" s="70">
        <f>D27</f>
        <v>0</v>
      </c>
      <c r="L190" s="71"/>
      <c r="M190" s="48" t="e">
        <f t="shared" si="2"/>
        <v>#DIV/0!</v>
      </c>
    </row>
    <row r="191" spans="5:13" ht="13" customHeight="1">
      <c r="E191" s="25">
        <v>190</v>
      </c>
      <c r="F191" s="70">
        <f>D11</f>
        <v>0</v>
      </c>
      <c r="G191" s="71"/>
      <c r="H191" s="70">
        <f>Q3</f>
        <v>0</v>
      </c>
      <c r="I191" s="70">
        <f>Q4</f>
        <v>0</v>
      </c>
      <c r="J191" s="71"/>
      <c r="K191" s="70">
        <f>D27</f>
        <v>0</v>
      </c>
      <c r="L191" s="71"/>
      <c r="M191" s="48" t="e">
        <f t="shared" si="2"/>
        <v>#DIV/0!</v>
      </c>
    </row>
    <row r="192" spans="5:13" ht="13" customHeight="1">
      <c r="E192" s="25">
        <v>191</v>
      </c>
      <c r="F192" s="70">
        <f>D11</f>
        <v>0</v>
      </c>
      <c r="G192" s="71"/>
      <c r="H192" s="70"/>
      <c r="I192" s="70"/>
      <c r="J192" s="71"/>
      <c r="K192" s="70">
        <f>D27</f>
        <v>0</v>
      </c>
      <c r="L192" s="71"/>
      <c r="M192" s="48" t="e">
        <f t="shared" si="2"/>
        <v>#DIV/0!</v>
      </c>
    </row>
    <row r="193" spans="5:13" ht="13" customHeight="1">
      <c r="E193" s="25">
        <v>192</v>
      </c>
      <c r="F193" s="70">
        <f>D11</f>
        <v>0</v>
      </c>
      <c r="G193" s="71"/>
      <c r="H193" s="70"/>
      <c r="I193" s="70"/>
      <c r="J193" s="71"/>
      <c r="K193" s="70">
        <f>D27</f>
        <v>0</v>
      </c>
      <c r="L193" s="71"/>
      <c r="M193" s="48" t="e">
        <f t="shared" si="2"/>
        <v>#DIV/0!</v>
      </c>
    </row>
    <row r="194" spans="5:13" ht="13" customHeight="1">
      <c r="E194" s="25">
        <v>193</v>
      </c>
      <c r="F194" s="70">
        <f>D11</f>
        <v>0</v>
      </c>
      <c r="G194" s="71"/>
      <c r="H194" s="70"/>
      <c r="I194" s="70"/>
      <c r="J194" s="71"/>
      <c r="K194" s="70">
        <f>D27</f>
        <v>0</v>
      </c>
      <c r="L194" s="71"/>
      <c r="M194" s="48" t="e">
        <f t="shared" si="2"/>
        <v>#DIV/0!</v>
      </c>
    </row>
    <row r="195" spans="5:13" ht="13" customHeight="1">
      <c r="E195" s="25">
        <v>194</v>
      </c>
      <c r="F195" s="70">
        <f>D11</f>
        <v>0</v>
      </c>
      <c r="G195" s="71"/>
      <c r="H195" s="70"/>
      <c r="I195" s="70"/>
      <c r="J195" s="71"/>
      <c r="K195" s="70">
        <f>D27</f>
        <v>0</v>
      </c>
      <c r="L195" s="71"/>
      <c r="M195" s="48" t="e">
        <f t="shared" si="2"/>
        <v>#DIV/0!</v>
      </c>
    </row>
    <row r="196" spans="5:13" ht="13" customHeight="1">
      <c r="E196" s="25">
        <v>195</v>
      </c>
      <c r="F196" s="70">
        <f>D11</f>
        <v>0</v>
      </c>
      <c r="G196" s="70"/>
      <c r="H196" s="70"/>
      <c r="I196" s="70"/>
      <c r="J196" s="71"/>
      <c r="K196" s="70">
        <f>D27</f>
        <v>0</v>
      </c>
      <c r="L196" s="70" t="e">
        <f>D14</f>
        <v>#DIV/0!</v>
      </c>
      <c r="M196" s="48" t="e">
        <f t="shared" ref="M196:M259" si="3">M195+SUM(F196:I196)-SUM(J196:L196)</f>
        <v>#DIV/0!</v>
      </c>
    </row>
    <row r="197" spans="5:13" ht="13" customHeight="1">
      <c r="E197" s="25">
        <v>196</v>
      </c>
      <c r="F197" s="70">
        <f>D11</f>
        <v>0</v>
      </c>
      <c r="G197" s="71"/>
      <c r="H197" s="70"/>
      <c r="I197" s="70"/>
      <c r="J197" s="71"/>
      <c r="K197" s="70">
        <f>D27</f>
        <v>0</v>
      </c>
      <c r="L197" s="71"/>
      <c r="M197" s="48" t="e">
        <f t="shared" si="3"/>
        <v>#DIV/0!</v>
      </c>
    </row>
    <row r="198" spans="5:13" ht="13" customHeight="1">
      <c r="E198" s="25">
        <v>197</v>
      </c>
      <c r="F198" s="70">
        <f>D11</f>
        <v>0</v>
      </c>
      <c r="G198" s="71"/>
      <c r="H198" s="70"/>
      <c r="I198" s="70"/>
      <c r="J198" s="71"/>
      <c r="K198" s="70">
        <f>D27</f>
        <v>0</v>
      </c>
      <c r="L198" s="71"/>
      <c r="M198" s="48" t="e">
        <f t="shared" si="3"/>
        <v>#DIV/0!</v>
      </c>
    </row>
    <row r="199" spans="5:13" ht="13" customHeight="1">
      <c r="E199" s="25">
        <v>198</v>
      </c>
      <c r="F199" s="70">
        <f>D11</f>
        <v>0</v>
      </c>
      <c r="G199" s="71"/>
      <c r="H199" s="70"/>
      <c r="I199" s="70"/>
      <c r="J199" s="71"/>
      <c r="K199" s="70">
        <f>D27</f>
        <v>0</v>
      </c>
      <c r="L199" s="71"/>
      <c r="M199" s="48" t="e">
        <f t="shared" si="3"/>
        <v>#DIV/0!</v>
      </c>
    </row>
    <row r="200" spans="5:13" ht="13" customHeight="1">
      <c r="E200" s="25">
        <v>199</v>
      </c>
      <c r="F200" s="70">
        <f>D11</f>
        <v>0</v>
      </c>
      <c r="G200" s="71"/>
      <c r="H200" s="70"/>
      <c r="I200" s="70"/>
      <c r="J200" s="71"/>
      <c r="K200" s="70">
        <f>D27</f>
        <v>0</v>
      </c>
      <c r="L200" s="71"/>
      <c r="M200" s="48" t="e">
        <f t="shared" si="3"/>
        <v>#DIV/0!</v>
      </c>
    </row>
    <row r="201" spans="5:13" ht="13" customHeight="1">
      <c r="E201" s="25">
        <v>200</v>
      </c>
      <c r="F201" s="70">
        <f>D11</f>
        <v>0</v>
      </c>
      <c r="G201" s="71"/>
      <c r="H201" s="70"/>
      <c r="I201" s="70"/>
      <c r="J201" s="71"/>
      <c r="K201" s="70">
        <f>D27</f>
        <v>0</v>
      </c>
      <c r="L201" s="71"/>
      <c r="M201" s="48" t="e">
        <f t="shared" si="3"/>
        <v>#DIV/0!</v>
      </c>
    </row>
    <row r="202" spans="5:13" ht="13" customHeight="1">
      <c r="E202" s="25">
        <v>201</v>
      </c>
      <c r="F202" s="70">
        <f>D11</f>
        <v>0</v>
      </c>
      <c r="G202" s="71"/>
      <c r="H202" s="70"/>
      <c r="I202" s="70"/>
      <c r="J202" s="71"/>
      <c r="K202" s="70">
        <f>D27</f>
        <v>0</v>
      </c>
      <c r="L202" s="71"/>
      <c r="M202" s="48" t="e">
        <f t="shared" si="3"/>
        <v>#DIV/0!</v>
      </c>
    </row>
    <row r="203" spans="5:13" ht="13" customHeight="1">
      <c r="E203" s="25">
        <v>202</v>
      </c>
      <c r="F203" s="70">
        <f>D11</f>
        <v>0</v>
      </c>
      <c r="G203" s="71"/>
      <c r="H203" s="70"/>
      <c r="I203" s="70"/>
      <c r="J203" s="71"/>
      <c r="K203" s="70">
        <f>D27</f>
        <v>0</v>
      </c>
      <c r="L203" s="70" t="e">
        <f>D14</f>
        <v>#DIV/0!</v>
      </c>
      <c r="M203" s="48" t="e">
        <f t="shared" si="3"/>
        <v>#DIV/0!</v>
      </c>
    </row>
    <row r="204" spans="5:13" ht="13" customHeight="1">
      <c r="E204" s="25">
        <v>203</v>
      </c>
      <c r="F204" s="70">
        <f>D11</f>
        <v>0</v>
      </c>
      <c r="G204" s="71"/>
      <c r="H204" s="70"/>
      <c r="I204" s="70"/>
      <c r="J204" s="71"/>
      <c r="K204" s="70">
        <f>D27</f>
        <v>0</v>
      </c>
      <c r="L204" s="71"/>
      <c r="M204" s="48" t="e">
        <f t="shared" si="3"/>
        <v>#DIV/0!</v>
      </c>
    </row>
    <row r="205" spans="5:13" ht="13" customHeight="1">
      <c r="E205" s="25">
        <v>204</v>
      </c>
      <c r="F205" s="70">
        <f>D11</f>
        <v>0</v>
      </c>
      <c r="G205" s="71"/>
      <c r="H205" s="70"/>
      <c r="I205" s="70"/>
      <c r="J205" s="71"/>
      <c r="K205" s="70">
        <f>D27</f>
        <v>0</v>
      </c>
      <c r="L205" s="71"/>
      <c r="M205" s="48" t="e">
        <f t="shared" si="3"/>
        <v>#DIV/0!</v>
      </c>
    </row>
    <row r="206" spans="5:13" ht="13" customHeight="1">
      <c r="E206" s="25">
        <v>205</v>
      </c>
      <c r="F206" s="70">
        <f>D11</f>
        <v>0</v>
      </c>
      <c r="G206" s="71"/>
      <c r="H206" s="70">
        <f>Q3</f>
        <v>0</v>
      </c>
      <c r="I206" s="70">
        <f>Q4</f>
        <v>0</v>
      </c>
      <c r="J206" s="71"/>
      <c r="K206" s="70">
        <f>D27</f>
        <v>0</v>
      </c>
      <c r="L206" s="71"/>
      <c r="M206" s="48" t="e">
        <f t="shared" si="3"/>
        <v>#DIV/0!</v>
      </c>
    </row>
    <row r="207" spans="5:13" ht="13" customHeight="1">
      <c r="E207" s="25">
        <v>206</v>
      </c>
      <c r="F207" s="70">
        <f>D11</f>
        <v>0</v>
      </c>
      <c r="G207" s="71"/>
      <c r="H207" s="70"/>
      <c r="I207" s="70"/>
      <c r="J207" s="71"/>
      <c r="K207" s="70">
        <f>D27</f>
        <v>0</v>
      </c>
      <c r="L207" s="71"/>
      <c r="M207" s="48" t="e">
        <f t="shared" si="3"/>
        <v>#DIV/0!</v>
      </c>
    </row>
    <row r="208" spans="5:13" ht="13" customHeight="1">
      <c r="E208" s="25">
        <v>207</v>
      </c>
      <c r="F208" s="70">
        <f>D11</f>
        <v>0</v>
      </c>
      <c r="G208" s="71"/>
      <c r="H208" s="70"/>
      <c r="I208" s="70"/>
      <c r="J208" s="71"/>
      <c r="K208" s="70">
        <f>D27</f>
        <v>0</v>
      </c>
      <c r="L208" s="71"/>
      <c r="M208" s="48" t="e">
        <f t="shared" si="3"/>
        <v>#DIV/0!</v>
      </c>
    </row>
    <row r="209" spans="5:13" ht="13" customHeight="1">
      <c r="E209" s="25">
        <v>208</v>
      </c>
      <c r="F209" s="70">
        <f>D11</f>
        <v>0</v>
      </c>
      <c r="G209" s="71"/>
      <c r="H209" s="70"/>
      <c r="I209" s="70"/>
      <c r="J209" s="71"/>
      <c r="K209" s="70">
        <f>D27</f>
        <v>0</v>
      </c>
      <c r="L209" s="71"/>
      <c r="M209" s="48" t="e">
        <f t="shared" si="3"/>
        <v>#DIV/0!</v>
      </c>
    </row>
    <row r="210" spans="5:13" ht="13" customHeight="1">
      <c r="E210" s="25">
        <v>209</v>
      </c>
      <c r="F210" s="70">
        <f>D11</f>
        <v>0</v>
      </c>
      <c r="G210" s="71"/>
      <c r="H210" s="70"/>
      <c r="I210" s="70"/>
      <c r="J210" s="71"/>
      <c r="K210" s="70">
        <f>D27</f>
        <v>0</v>
      </c>
      <c r="L210" s="71"/>
      <c r="M210" s="48" t="e">
        <f t="shared" si="3"/>
        <v>#DIV/0!</v>
      </c>
    </row>
    <row r="211" spans="5:13" ht="13" customHeight="1">
      <c r="E211" s="25">
        <v>210</v>
      </c>
      <c r="F211" s="70">
        <f>D11</f>
        <v>0</v>
      </c>
      <c r="G211" s="70">
        <f>D6</f>
        <v>0</v>
      </c>
      <c r="H211" s="70"/>
      <c r="I211" s="70"/>
      <c r="J211" s="71"/>
      <c r="K211" s="70">
        <f>D27</f>
        <v>0</v>
      </c>
      <c r="L211" s="70" t="e">
        <f>D14</f>
        <v>#DIV/0!</v>
      </c>
      <c r="M211" s="48" t="e">
        <f t="shared" si="3"/>
        <v>#DIV/0!</v>
      </c>
    </row>
    <row r="212" spans="5:13" ht="13" customHeight="1">
      <c r="E212" s="25">
        <v>211</v>
      </c>
      <c r="F212" s="70">
        <f>D11</f>
        <v>0</v>
      </c>
      <c r="G212" s="71"/>
      <c r="H212" s="70"/>
      <c r="I212" s="70"/>
      <c r="J212" s="71"/>
      <c r="K212" s="70">
        <f>D27</f>
        <v>0</v>
      </c>
      <c r="L212" s="71"/>
      <c r="M212" s="48" t="e">
        <f t="shared" si="3"/>
        <v>#DIV/0!</v>
      </c>
    </row>
    <row r="213" spans="5:13" ht="13" customHeight="1">
      <c r="E213" s="25">
        <v>212</v>
      </c>
      <c r="F213" s="70">
        <f>D11</f>
        <v>0</v>
      </c>
      <c r="G213" s="71"/>
      <c r="H213" s="70"/>
      <c r="I213" s="70"/>
      <c r="J213" s="71"/>
      <c r="K213" s="70">
        <f>D27</f>
        <v>0</v>
      </c>
      <c r="L213" s="71"/>
      <c r="M213" s="48" t="e">
        <f t="shared" si="3"/>
        <v>#DIV/0!</v>
      </c>
    </row>
    <row r="214" spans="5:13" ht="13" customHeight="1">
      <c r="E214" s="25">
        <v>213</v>
      </c>
      <c r="F214" s="70">
        <f>D11</f>
        <v>0</v>
      </c>
      <c r="G214" s="71"/>
      <c r="H214" s="70"/>
      <c r="I214" s="70"/>
      <c r="J214" s="71"/>
      <c r="K214" s="70">
        <f>D27</f>
        <v>0</v>
      </c>
      <c r="L214" s="71"/>
      <c r="M214" s="48" t="e">
        <f t="shared" si="3"/>
        <v>#DIV/0!</v>
      </c>
    </row>
    <row r="215" spans="5:13" ht="13" customHeight="1">
      <c r="E215" s="25">
        <v>214</v>
      </c>
      <c r="F215" s="70">
        <f>D11</f>
        <v>0</v>
      </c>
      <c r="G215" s="71"/>
      <c r="H215" s="70"/>
      <c r="I215" s="70"/>
      <c r="J215" s="71"/>
      <c r="K215" s="70">
        <f>D27</f>
        <v>0</v>
      </c>
      <c r="L215" s="71"/>
      <c r="M215" s="48" t="e">
        <f t="shared" si="3"/>
        <v>#DIV/0!</v>
      </c>
    </row>
    <row r="216" spans="5:13" ht="13" customHeight="1">
      <c r="E216" s="25">
        <v>215</v>
      </c>
      <c r="F216" s="70">
        <f>D11</f>
        <v>0</v>
      </c>
      <c r="G216" s="71"/>
      <c r="H216" s="70"/>
      <c r="I216" s="70"/>
      <c r="J216" s="70">
        <f>D17</f>
        <v>0</v>
      </c>
      <c r="K216" s="70">
        <f>D27</f>
        <v>0</v>
      </c>
      <c r="L216" s="71"/>
      <c r="M216" s="48" t="e">
        <f t="shared" si="3"/>
        <v>#DIV/0!</v>
      </c>
    </row>
    <row r="217" spans="5:13" ht="13" customHeight="1">
      <c r="E217" s="25">
        <v>216</v>
      </c>
      <c r="F217" s="70">
        <f>D11</f>
        <v>0</v>
      </c>
      <c r="G217" s="71"/>
      <c r="H217" s="70"/>
      <c r="I217" s="70"/>
      <c r="J217" s="71"/>
      <c r="K217" s="70">
        <f>D27</f>
        <v>0</v>
      </c>
      <c r="L217" s="71"/>
      <c r="M217" s="48" t="e">
        <f t="shared" si="3"/>
        <v>#DIV/0!</v>
      </c>
    </row>
    <row r="218" spans="5:13" ht="13" customHeight="1">
      <c r="E218" s="25">
        <v>217</v>
      </c>
      <c r="F218" s="70">
        <f>D11</f>
        <v>0</v>
      </c>
      <c r="G218" s="71"/>
      <c r="H218" s="70"/>
      <c r="I218" s="70"/>
      <c r="J218" s="71"/>
      <c r="K218" s="70">
        <f>D27</f>
        <v>0</v>
      </c>
      <c r="L218" s="71"/>
      <c r="M218" s="48" t="e">
        <f t="shared" si="3"/>
        <v>#DIV/0!</v>
      </c>
    </row>
    <row r="219" spans="5:13" ht="13" customHeight="1">
      <c r="E219" s="25">
        <v>218</v>
      </c>
      <c r="F219" s="70">
        <f>D11</f>
        <v>0</v>
      </c>
      <c r="G219" s="71"/>
      <c r="H219" s="70"/>
      <c r="I219" s="70"/>
      <c r="J219" s="71"/>
      <c r="K219" s="70">
        <f>D27</f>
        <v>0</v>
      </c>
      <c r="L219" s="70" t="e">
        <f>D14</f>
        <v>#DIV/0!</v>
      </c>
      <c r="M219" s="48" t="e">
        <f t="shared" si="3"/>
        <v>#DIV/0!</v>
      </c>
    </row>
    <row r="220" spans="5:13" ht="13" customHeight="1">
      <c r="E220" s="25">
        <v>219</v>
      </c>
      <c r="F220" s="70">
        <f>D11</f>
        <v>0</v>
      </c>
      <c r="G220" s="71"/>
      <c r="H220" s="70"/>
      <c r="I220" s="70"/>
      <c r="J220" s="71"/>
      <c r="K220" s="70">
        <f>D27</f>
        <v>0</v>
      </c>
      <c r="L220" s="71"/>
      <c r="M220" s="48" t="e">
        <f t="shared" si="3"/>
        <v>#DIV/0!</v>
      </c>
    </row>
    <row r="221" spans="5:13" ht="13" customHeight="1">
      <c r="E221" s="25">
        <v>220</v>
      </c>
      <c r="F221" s="70">
        <f>D11</f>
        <v>0</v>
      </c>
      <c r="G221" s="71"/>
      <c r="H221" s="70">
        <f>Q3</f>
        <v>0</v>
      </c>
      <c r="I221" s="70">
        <f>Q4</f>
        <v>0</v>
      </c>
      <c r="J221" s="71"/>
      <c r="K221" s="70">
        <f>D27</f>
        <v>0</v>
      </c>
      <c r="L221" s="71"/>
      <c r="M221" s="48" t="e">
        <f t="shared" si="3"/>
        <v>#DIV/0!</v>
      </c>
    </row>
    <row r="222" spans="5:13" ht="13" customHeight="1">
      <c r="E222" s="25">
        <v>221</v>
      </c>
      <c r="F222" s="70">
        <f>D11</f>
        <v>0</v>
      </c>
      <c r="G222" s="71"/>
      <c r="H222" s="70"/>
      <c r="I222" s="70"/>
      <c r="J222" s="71"/>
      <c r="K222" s="70">
        <f>D27</f>
        <v>0</v>
      </c>
      <c r="L222" s="71"/>
      <c r="M222" s="48" t="e">
        <f t="shared" si="3"/>
        <v>#DIV/0!</v>
      </c>
    </row>
    <row r="223" spans="5:13" ht="13" customHeight="1">
      <c r="E223" s="25">
        <v>222</v>
      </c>
      <c r="F223" s="70">
        <f>D11</f>
        <v>0</v>
      </c>
      <c r="G223" s="71"/>
      <c r="H223" s="70"/>
      <c r="I223" s="70"/>
      <c r="J223" s="71"/>
      <c r="K223" s="70">
        <f>D27</f>
        <v>0</v>
      </c>
      <c r="L223" s="71"/>
      <c r="M223" s="48" t="e">
        <f t="shared" si="3"/>
        <v>#DIV/0!</v>
      </c>
    </row>
    <row r="224" spans="5:13" ht="13" customHeight="1">
      <c r="E224" s="25">
        <v>223</v>
      </c>
      <c r="F224" s="70">
        <f>D11</f>
        <v>0</v>
      </c>
      <c r="G224" s="71"/>
      <c r="H224" s="70"/>
      <c r="I224" s="70"/>
      <c r="J224" s="71"/>
      <c r="K224" s="70">
        <f>D27</f>
        <v>0</v>
      </c>
      <c r="L224" s="71"/>
      <c r="M224" s="48" t="e">
        <f t="shared" si="3"/>
        <v>#DIV/0!</v>
      </c>
    </row>
    <row r="225" spans="5:13" ht="13" customHeight="1">
      <c r="E225" s="25">
        <v>224</v>
      </c>
      <c r="F225" s="70">
        <f>D11</f>
        <v>0</v>
      </c>
      <c r="G225" s="71"/>
      <c r="H225" s="70"/>
      <c r="I225" s="70"/>
      <c r="J225" s="71"/>
      <c r="K225" s="70">
        <f>D27</f>
        <v>0</v>
      </c>
      <c r="L225" s="71"/>
      <c r="M225" s="48" t="e">
        <f t="shared" si="3"/>
        <v>#DIV/0!</v>
      </c>
    </row>
    <row r="226" spans="5:13" ht="13" customHeight="1">
      <c r="E226" s="25">
        <v>225</v>
      </c>
      <c r="F226" s="70">
        <f>D11</f>
        <v>0</v>
      </c>
      <c r="G226" s="70"/>
      <c r="H226" s="70"/>
      <c r="I226" s="70"/>
      <c r="J226" s="71"/>
      <c r="K226" s="70">
        <f>D27</f>
        <v>0</v>
      </c>
      <c r="L226" s="70" t="e">
        <f>D14</f>
        <v>#DIV/0!</v>
      </c>
      <c r="M226" s="48" t="e">
        <f t="shared" si="3"/>
        <v>#DIV/0!</v>
      </c>
    </row>
    <row r="227" spans="5:13" ht="13" customHeight="1">
      <c r="E227" s="25">
        <v>226</v>
      </c>
      <c r="F227" s="70">
        <f>D11</f>
        <v>0</v>
      </c>
      <c r="G227" s="71"/>
      <c r="H227" s="70"/>
      <c r="I227" s="70"/>
      <c r="J227" s="71"/>
      <c r="K227" s="70">
        <f>D27</f>
        <v>0</v>
      </c>
      <c r="L227" s="71"/>
      <c r="M227" s="48" t="e">
        <f t="shared" si="3"/>
        <v>#DIV/0!</v>
      </c>
    </row>
    <row r="228" spans="5:13" ht="13" customHeight="1">
      <c r="E228" s="25">
        <v>227</v>
      </c>
      <c r="F228" s="70">
        <f>D11</f>
        <v>0</v>
      </c>
      <c r="G228" s="71"/>
      <c r="H228" s="70"/>
      <c r="I228" s="70"/>
      <c r="J228" s="71"/>
      <c r="K228" s="70">
        <f>D27</f>
        <v>0</v>
      </c>
      <c r="L228" s="71"/>
      <c r="M228" s="48" t="e">
        <f t="shared" si="3"/>
        <v>#DIV/0!</v>
      </c>
    </row>
    <row r="229" spans="5:13" ht="13" customHeight="1">
      <c r="E229" s="25">
        <v>228</v>
      </c>
      <c r="F229" s="70">
        <f>D11</f>
        <v>0</v>
      </c>
      <c r="G229" s="71"/>
      <c r="H229" s="70"/>
      <c r="I229" s="70"/>
      <c r="J229" s="71"/>
      <c r="K229" s="70">
        <f>D27</f>
        <v>0</v>
      </c>
      <c r="L229" s="71"/>
      <c r="M229" s="48" t="e">
        <f t="shared" si="3"/>
        <v>#DIV/0!</v>
      </c>
    </row>
    <row r="230" spans="5:13" ht="13" customHeight="1">
      <c r="E230" s="25">
        <v>229</v>
      </c>
      <c r="F230" s="70">
        <f>D11</f>
        <v>0</v>
      </c>
      <c r="G230" s="71"/>
      <c r="H230" s="70"/>
      <c r="I230" s="70"/>
      <c r="J230" s="71"/>
      <c r="K230" s="70">
        <f>D27</f>
        <v>0</v>
      </c>
      <c r="L230" s="71"/>
      <c r="M230" s="48" t="e">
        <f t="shared" si="3"/>
        <v>#DIV/0!</v>
      </c>
    </row>
    <row r="231" spans="5:13" ht="13" customHeight="1">
      <c r="E231" s="25">
        <v>230</v>
      </c>
      <c r="F231" s="70">
        <f>D11</f>
        <v>0</v>
      </c>
      <c r="G231" s="71"/>
      <c r="H231" s="70"/>
      <c r="I231" s="70"/>
      <c r="J231" s="71"/>
      <c r="K231" s="70">
        <f>D27</f>
        <v>0</v>
      </c>
      <c r="L231" s="71"/>
      <c r="M231" s="48" t="e">
        <f t="shared" si="3"/>
        <v>#DIV/0!</v>
      </c>
    </row>
    <row r="232" spans="5:13" ht="13" customHeight="1">
      <c r="E232" s="25">
        <v>231</v>
      </c>
      <c r="F232" s="70">
        <f>D11</f>
        <v>0</v>
      </c>
      <c r="G232" s="71"/>
      <c r="H232" s="70"/>
      <c r="I232" s="70"/>
      <c r="J232" s="71"/>
      <c r="K232" s="70">
        <f>D27</f>
        <v>0</v>
      </c>
      <c r="L232" s="71"/>
      <c r="M232" s="48" t="e">
        <f t="shared" si="3"/>
        <v>#DIV/0!</v>
      </c>
    </row>
    <row r="233" spans="5:13" ht="13" customHeight="1">
      <c r="E233" s="25">
        <v>232</v>
      </c>
      <c r="F233" s="70">
        <f>D11</f>
        <v>0</v>
      </c>
      <c r="G233" s="71"/>
      <c r="H233" s="70"/>
      <c r="I233" s="70"/>
      <c r="J233" s="71"/>
      <c r="K233" s="70">
        <f>D27</f>
        <v>0</v>
      </c>
      <c r="L233" s="70" t="e">
        <f>D14</f>
        <v>#DIV/0!</v>
      </c>
      <c r="M233" s="48" t="e">
        <f t="shared" si="3"/>
        <v>#DIV/0!</v>
      </c>
    </row>
    <row r="234" spans="5:13" ht="13" customHeight="1">
      <c r="E234" s="25">
        <v>233</v>
      </c>
      <c r="F234" s="70">
        <f>D11</f>
        <v>0</v>
      </c>
      <c r="G234" s="71"/>
      <c r="H234" s="70"/>
      <c r="I234" s="70"/>
      <c r="J234" s="71"/>
      <c r="K234" s="70">
        <f>D27</f>
        <v>0</v>
      </c>
      <c r="L234" s="71"/>
      <c r="M234" s="48" t="e">
        <f t="shared" si="3"/>
        <v>#DIV/0!</v>
      </c>
    </row>
    <row r="235" spans="5:13" ht="13" customHeight="1">
      <c r="E235" s="25">
        <v>234</v>
      </c>
      <c r="F235" s="70">
        <f>D11</f>
        <v>0</v>
      </c>
      <c r="G235" s="71"/>
      <c r="H235" s="70"/>
      <c r="I235" s="70"/>
      <c r="J235" s="71"/>
      <c r="K235" s="70">
        <f>D27</f>
        <v>0</v>
      </c>
      <c r="L235" s="71"/>
      <c r="M235" s="48" t="e">
        <f t="shared" si="3"/>
        <v>#DIV/0!</v>
      </c>
    </row>
    <row r="236" spans="5:13" ht="13" customHeight="1">
      <c r="E236" s="25">
        <v>235</v>
      </c>
      <c r="F236" s="70">
        <f>D11</f>
        <v>0</v>
      </c>
      <c r="G236" s="71"/>
      <c r="H236" s="70">
        <f>Q3</f>
        <v>0</v>
      </c>
      <c r="I236" s="70">
        <f>Q4</f>
        <v>0</v>
      </c>
      <c r="J236" s="71"/>
      <c r="K236" s="70">
        <f>D27</f>
        <v>0</v>
      </c>
      <c r="L236" s="71"/>
      <c r="M236" s="48" t="e">
        <f t="shared" si="3"/>
        <v>#DIV/0!</v>
      </c>
    </row>
    <row r="237" spans="5:13" ht="13" customHeight="1">
      <c r="E237" s="25">
        <v>236</v>
      </c>
      <c r="F237" s="70">
        <f>D11</f>
        <v>0</v>
      </c>
      <c r="G237" s="71"/>
      <c r="H237" s="70"/>
      <c r="I237" s="70"/>
      <c r="J237" s="71"/>
      <c r="K237" s="70">
        <f>D27</f>
        <v>0</v>
      </c>
      <c r="L237" s="71"/>
      <c r="M237" s="48" t="e">
        <f t="shared" si="3"/>
        <v>#DIV/0!</v>
      </c>
    </row>
    <row r="238" spans="5:13" ht="13" customHeight="1">
      <c r="E238" s="25">
        <v>237</v>
      </c>
      <c r="F238" s="70">
        <f>D11</f>
        <v>0</v>
      </c>
      <c r="G238" s="71"/>
      <c r="H238" s="70"/>
      <c r="I238" s="70"/>
      <c r="J238" s="71"/>
      <c r="K238" s="70">
        <f>D27</f>
        <v>0</v>
      </c>
      <c r="L238" s="71"/>
      <c r="M238" s="48" t="e">
        <f t="shared" si="3"/>
        <v>#DIV/0!</v>
      </c>
    </row>
    <row r="239" spans="5:13" ht="13" customHeight="1">
      <c r="E239" s="25">
        <v>238</v>
      </c>
      <c r="F239" s="70">
        <f>D11</f>
        <v>0</v>
      </c>
      <c r="G239" s="71"/>
      <c r="H239" s="70"/>
      <c r="I239" s="70"/>
      <c r="J239" s="71"/>
      <c r="K239" s="70">
        <f>D27</f>
        <v>0</v>
      </c>
      <c r="L239" s="71"/>
      <c r="M239" s="48" t="e">
        <f t="shared" si="3"/>
        <v>#DIV/0!</v>
      </c>
    </row>
    <row r="240" spans="5:13" ht="13" customHeight="1">
      <c r="E240" s="25">
        <v>239</v>
      </c>
      <c r="F240" s="70">
        <f>D11</f>
        <v>0</v>
      </c>
      <c r="G240" s="71"/>
      <c r="H240" s="70"/>
      <c r="I240" s="70"/>
      <c r="J240" s="71"/>
      <c r="K240" s="70">
        <f>D27</f>
        <v>0</v>
      </c>
      <c r="L240" s="71"/>
      <c r="M240" s="48" t="e">
        <f t="shared" si="3"/>
        <v>#DIV/0!</v>
      </c>
    </row>
    <row r="241" spans="5:13" ht="13" customHeight="1">
      <c r="E241" s="25">
        <v>240</v>
      </c>
      <c r="F241" s="70">
        <f>D11</f>
        <v>0</v>
      </c>
      <c r="G241" s="70">
        <f>D6</f>
        <v>0</v>
      </c>
      <c r="H241" s="70"/>
      <c r="I241" s="70"/>
      <c r="J241" s="71"/>
      <c r="K241" s="70">
        <f>D27</f>
        <v>0</v>
      </c>
      <c r="L241" s="70" t="e">
        <f>D14</f>
        <v>#DIV/0!</v>
      </c>
      <c r="M241" s="48" t="e">
        <f t="shared" si="3"/>
        <v>#DIV/0!</v>
      </c>
    </row>
    <row r="242" spans="5:13" ht="13" customHeight="1">
      <c r="E242" s="25">
        <v>241</v>
      </c>
      <c r="F242" s="70">
        <f>D11</f>
        <v>0</v>
      </c>
      <c r="G242" s="71"/>
      <c r="H242" s="70"/>
      <c r="I242" s="70"/>
      <c r="J242" s="71"/>
      <c r="K242" s="70">
        <f>D27</f>
        <v>0</v>
      </c>
      <c r="L242" s="71"/>
      <c r="M242" s="48" t="e">
        <f t="shared" si="3"/>
        <v>#DIV/0!</v>
      </c>
    </row>
    <row r="243" spans="5:13" ht="13" customHeight="1">
      <c r="E243" s="25">
        <v>242</v>
      </c>
      <c r="F243" s="70">
        <f>D11</f>
        <v>0</v>
      </c>
      <c r="G243" s="71"/>
      <c r="H243" s="70"/>
      <c r="I243" s="70"/>
      <c r="J243" s="71"/>
      <c r="K243" s="70">
        <f>D27</f>
        <v>0</v>
      </c>
      <c r="L243" s="71"/>
      <c r="M243" s="48" t="e">
        <f t="shared" si="3"/>
        <v>#DIV/0!</v>
      </c>
    </row>
    <row r="244" spans="5:13" ht="13" customHeight="1">
      <c r="E244" s="25">
        <v>243</v>
      </c>
      <c r="F244" s="70">
        <f>D11</f>
        <v>0</v>
      </c>
      <c r="G244" s="71"/>
      <c r="H244" s="70"/>
      <c r="I244" s="70"/>
      <c r="J244" s="71"/>
      <c r="K244" s="70">
        <f>D27</f>
        <v>0</v>
      </c>
      <c r="L244" s="71"/>
      <c r="M244" s="48" t="e">
        <f t="shared" si="3"/>
        <v>#DIV/0!</v>
      </c>
    </row>
    <row r="245" spans="5:13" ht="13" customHeight="1">
      <c r="E245" s="25">
        <v>244</v>
      </c>
      <c r="F245" s="70">
        <f>D11</f>
        <v>0</v>
      </c>
      <c r="G245" s="71"/>
      <c r="H245" s="70"/>
      <c r="I245" s="70"/>
      <c r="J245" s="71"/>
      <c r="K245" s="70">
        <f>D27</f>
        <v>0</v>
      </c>
      <c r="L245" s="71"/>
      <c r="M245" s="48" t="e">
        <f t="shared" si="3"/>
        <v>#DIV/0!</v>
      </c>
    </row>
    <row r="246" spans="5:13" ht="13" customHeight="1">
      <c r="E246" s="25">
        <v>245</v>
      </c>
      <c r="F246" s="70">
        <f>D11</f>
        <v>0</v>
      </c>
      <c r="G246" s="71"/>
      <c r="H246" s="70"/>
      <c r="I246" s="70"/>
      <c r="J246" s="70">
        <f>D17</f>
        <v>0</v>
      </c>
      <c r="K246" s="70">
        <f>D27</f>
        <v>0</v>
      </c>
      <c r="L246" s="71"/>
      <c r="M246" s="48" t="e">
        <f t="shared" si="3"/>
        <v>#DIV/0!</v>
      </c>
    </row>
    <row r="247" spans="5:13" ht="13" customHeight="1">
      <c r="E247" s="25">
        <v>246</v>
      </c>
      <c r="F247" s="70">
        <f>D11</f>
        <v>0</v>
      </c>
      <c r="G247" s="71"/>
      <c r="H247" s="70"/>
      <c r="I247" s="70"/>
      <c r="J247" s="71"/>
      <c r="K247" s="70">
        <f>D27</f>
        <v>0</v>
      </c>
      <c r="L247" s="71"/>
      <c r="M247" s="48" t="e">
        <f t="shared" si="3"/>
        <v>#DIV/0!</v>
      </c>
    </row>
    <row r="248" spans="5:13" ht="13" customHeight="1">
      <c r="E248" s="25">
        <v>247</v>
      </c>
      <c r="F248" s="70">
        <f>D11</f>
        <v>0</v>
      </c>
      <c r="G248" s="71"/>
      <c r="H248" s="70"/>
      <c r="I248" s="70"/>
      <c r="J248" s="71"/>
      <c r="K248" s="70">
        <f>D27</f>
        <v>0</v>
      </c>
      <c r="L248" s="71"/>
      <c r="M248" s="48" t="e">
        <f t="shared" si="3"/>
        <v>#DIV/0!</v>
      </c>
    </row>
    <row r="249" spans="5:13" ht="13" customHeight="1">
      <c r="E249" s="25">
        <v>248</v>
      </c>
      <c r="F249" s="70">
        <f>D11</f>
        <v>0</v>
      </c>
      <c r="G249" s="71"/>
      <c r="H249" s="70"/>
      <c r="I249" s="70"/>
      <c r="J249" s="71"/>
      <c r="K249" s="70">
        <f>D27</f>
        <v>0</v>
      </c>
      <c r="L249" s="70" t="e">
        <f>D14</f>
        <v>#DIV/0!</v>
      </c>
      <c r="M249" s="48" t="e">
        <f t="shared" si="3"/>
        <v>#DIV/0!</v>
      </c>
    </row>
    <row r="250" spans="5:13" ht="13" customHeight="1">
      <c r="E250" s="25">
        <v>249</v>
      </c>
      <c r="F250" s="70">
        <f>D11</f>
        <v>0</v>
      </c>
      <c r="G250" s="71"/>
      <c r="H250" s="70"/>
      <c r="I250" s="70"/>
      <c r="J250" s="71"/>
      <c r="K250" s="70">
        <f>D27</f>
        <v>0</v>
      </c>
      <c r="L250" s="71"/>
      <c r="M250" s="48" t="e">
        <f t="shared" si="3"/>
        <v>#DIV/0!</v>
      </c>
    </row>
    <row r="251" spans="5:13" ht="13" customHeight="1">
      <c r="E251" s="25">
        <v>250</v>
      </c>
      <c r="F251" s="70">
        <f>D11</f>
        <v>0</v>
      </c>
      <c r="G251" s="71"/>
      <c r="H251" s="70">
        <f>Q3</f>
        <v>0</v>
      </c>
      <c r="I251" s="70">
        <f>Q4</f>
        <v>0</v>
      </c>
      <c r="J251" s="71"/>
      <c r="K251" s="70">
        <f>D27</f>
        <v>0</v>
      </c>
      <c r="L251" s="71"/>
      <c r="M251" s="48" t="e">
        <f t="shared" si="3"/>
        <v>#DIV/0!</v>
      </c>
    </row>
    <row r="252" spans="5:13" ht="13" customHeight="1">
      <c r="E252" s="25">
        <v>251</v>
      </c>
      <c r="F252" s="70">
        <f>D11</f>
        <v>0</v>
      </c>
      <c r="G252" s="71"/>
      <c r="H252" s="70"/>
      <c r="I252" s="70"/>
      <c r="J252" s="71"/>
      <c r="K252" s="70">
        <f>D27</f>
        <v>0</v>
      </c>
      <c r="L252" s="71"/>
      <c r="M252" s="48" t="e">
        <f t="shared" si="3"/>
        <v>#DIV/0!</v>
      </c>
    </row>
    <row r="253" spans="5:13" ht="13" customHeight="1">
      <c r="E253" s="25">
        <v>252</v>
      </c>
      <c r="F253" s="70">
        <f>D11</f>
        <v>0</v>
      </c>
      <c r="G253" s="71"/>
      <c r="H253" s="70"/>
      <c r="I253" s="70"/>
      <c r="J253" s="71"/>
      <c r="K253" s="70">
        <f>D27</f>
        <v>0</v>
      </c>
      <c r="L253" s="71"/>
      <c r="M253" s="48" t="e">
        <f t="shared" si="3"/>
        <v>#DIV/0!</v>
      </c>
    </row>
    <row r="254" spans="5:13" ht="13" customHeight="1">
      <c r="E254" s="25">
        <v>253</v>
      </c>
      <c r="F254" s="70">
        <f>D11</f>
        <v>0</v>
      </c>
      <c r="G254" s="71"/>
      <c r="H254" s="70"/>
      <c r="I254" s="70"/>
      <c r="J254" s="71"/>
      <c r="K254" s="70">
        <f>D27</f>
        <v>0</v>
      </c>
      <c r="L254" s="71"/>
      <c r="M254" s="48" t="e">
        <f t="shared" si="3"/>
        <v>#DIV/0!</v>
      </c>
    </row>
    <row r="255" spans="5:13" ht="13" customHeight="1">
      <c r="E255" s="25">
        <v>254</v>
      </c>
      <c r="F255" s="70">
        <f>D11</f>
        <v>0</v>
      </c>
      <c r="G255" s="71"/>
      <c r="H255" s="70"/>
      <c r="I255" s="70"/>
      <c r="J255" s="71"/>
      <c r="K255" s="70">
        <f>D27</f>
        <v>0</v>
      </c>
      <c r="L255" s="71"/>
      <c r="M255" s="48" t="e">
        <f t="shared" si="3"/>
        <v>#DIV/0!</v>
      </c>
    </row>
    <row r="256" spans="5:13" ht="13" customHeight="1">
      <c r="E256" s="25">
        <v>255</v>
      </c>
      <c r="F256" s="70">
        <f>D11</f>
        <v>0</v>
      </c>
      <c r="G256" s="70"/>
      <c r="H256" s="70"/>
      <c r="I256" s="70"/>
      <c r="J256" s="71"/>
      <c r="K256" s="70">
        <f>D27</f>
        <v>0</v>
      </c>
      <c r="L256" s="70" t="e">
        <f>D14</f>
        <v>#DIV/0!</v>
      </c>
      <c r="M256" s="48" t="e">
        <f t="shared" si="3"/>
        <v>#DIV/0!</v>
      </c>
    </row>
    <row r="257" spans="5:13" ht="13" customHeight="1">
      <c r="E257" s="25">
        <v>256</v>
      </c>
      <c r="F257" s="70">
        <f>D11</f>
        <v>0</v>
      </c>
      <c r="G257" s="71"/>
      <c r="H257" s="70"/>
      <c r="I257" s="70"/>
      <c r="J257" s="71"/>
      <c r="K257" s="70">
        <f>D27</f>
        <v>0</v>
      </c>
      <c r="L257" s="71"/>
      <c r="M257" s="48" t="e">
        <f t="shared" si="3"/>
        <v>#DIV/0!</v>
      </c>
    </row>
    <row r="258" spans="5:13" ht="13" customHeight="1">
      <c r="E258" s="25">
        <v>257</v>
      </c>
      <c r="F258" s="70">
        <f>D11</f>
        <v>0</v>
      </c>
      <c r="G258" s="71"/>
      <c r="H258" s="70"/>
      <c r="I258" s="70"/>
      <c r="J258" s="71"/>
      <c r="K258" s="70">
        <f>D27</f>
        <v>0</v>
      </c>
      <c r="L258" s="71"/>
      <c r="M258" s="48" t="e">
        <f t="shared" si="3"/>
        <v>#DIV/0!</v>
      </c>
    </row>
    <row r="259" spans="5:13" ht="13" customHeight="1">
      <c r="E259" s="25">
        <v>258</v>
      </c>
      <c r="F259" s="70">
        <f>D11</f>
        <v>0</v>
      </c>
      <c r="G259" s="71"/>
      <c r="H259" s="70"/>
      <c r="I259" s="70"/>
      <c r="J259" s="71"/>
      <c r="K259" s="70">
        <f>D27</f>
        <v>0</v>
      </c>
      <c r="L259" s="71"/>
      <c r="M259" s="48" t="e">
        <f t="shared" si="3"/>
        <v>#DIV/0!</v>
      </c>
    </row>
    <row r="260" spans="5:13" ht="13" customHeight="1">
      <c r="E260" s="25">
        <v>259</v>
      </c>
      <c r="F260" s="70">
        <f>D11</f>
        <v>0</v>
      </c>
      <c r="G260" s="71"/>
      <c r="H260" s="70"/>
      <c r="I260" s="70"/>
      <c r="J260" s="71"/>
      <c r="K260" s="70">
        <f>D27</f>
        <v>0</v>
      </c>
      <c r="L260" s="71"/>
      <c r="M260" s="48" t="e">
        <f t="shared" ref="M260:M323" si="4">M259+SUM(F260:I260)-SUM(J260:L260)</f>
        <v>#DIV/0!</v>
      </c>
    </row>
    <row r="261" spans="5:13" ht="13" customHeight="1">
      <c r="E261" s="25">
        <v>260</v>
      </c>
      <c r="F261" s="70">
        <f>D11</f>
        <v>0</v>
      </c>
      <c r="G261" s="71"/>
      <c r="H261" s="70"/>
      <c r="I261" s="70"/>
      <c r="J261" s="71"/>
      <c r="K261" s="70">
        <f>D27</f>
        <v>0</v>
      </c>
      <c r="L261" s="71"/>
      <c r="M261" s="48" t="e">
        <f t="shared" si="4"/>
        <v>#DIV/0!</v>
      </c>
    </row>
    <row r="262" spans="5:13" ht="13" customHeight="1">
      <c r="E262" s="25">
        <v>261</v>
      </c>
      <c r="F262" s="70">
        <f>D11</f>
        <v>0</v>
      </c>
      <c r="G262" s="71"/>
      <c r="H262" s="70"/>
      <c r="I262" s="70"/>
      <c r="J262" s="71"/>
      <c r="K262" s="70">
        <f>D27</f>
        <v>0</v>
      </c>
      <c r="L262" s="71"/>
      <c r="M262" s="48" t="e">
        <f t="shared" si="4"/>
        <v>#DIV/0!</v>
      </c>
    </row>
    <row r="263" spans="5:13" ht="13" customHeight="1">
      <c r="E263" s="25">
        <v>262</v>
      </c>
      <c r="F263" s="70">
        <f>D11</f>
        <v>0</v>
      </c>
      <c r="G263" s="71"/>
      <c r="H263" s="70"/>
      <c r="I263" s="70"/>
      <c r="J263" s="71"/>
      <c r="K263" s="70">
        <f>D27</f>
        <v>0</v>
      </c>
      <c r="L263" s="70" t="e">
        <f>D14</f>
        <v>#DIV/0!</v>
      </c>
      <c r="M263" s="48" t="e">
        <f t="shared" si="4"/>
        <v>#DIV/0!</v>
      </c>
    </row>
    <row r="264" spans="5:13" ht="13" customHeight="1">
      <c r="E264" s="25">
        <v>263</v>
      </c>
      <c r="F264" s="70">
        <f>D11</f>
        <v>0</v>
      </c>
      <c r="G264" s="71"/>
      <c r="H264" s="70"/>
      <c r="I264" s="70"/>
      <c r="J264" s="71"/>
      <c r="K264" s="70">
        <f>D27</f>
        <v>0</v>
      </c>
      <c r="L264" s="71"/>
      <c r="M264" s="48" t="e">
        <f t="shared" si="4"/>
        <v>#DIV/0!</v>
      </c>
    </row>
    <row r="265" spans="5:13" ht="13" customHeight="1">
      <c r="E265" s="25">
        <v>264</v>
      </c>
      <c r="F265" s="70">
        <f>D11</f>
        <v>0</v>
      </c>
      <c r="G265" s="71"/>
      <c r="H265" s="70"/>
      <c r="I265" s="70"/>
      <c r="J265" s="71"/>
      <c r="K265" s="70">
        <f>D27</f>
        <v>0</v>
      </c>
      <c r="L265" s="71"/>
      <c r="M265" s="48" t="e">
        <f t="shared" si="4"/>
        <v>#DIV/0!</v>
      </c>
    </row>
    <row r="266" spans="5:13" ht="13" customHeight="1">
      <c r="E266" s="25">
        <v>265</v>
      </c>
      <c r="F266" s="70">
        <f>D11</f>
        <v>0</v>
      </c>
      <c r="G266" s="71"/>
      <c r="H266" s="70">
        <f>Q3</f>
        <v>0</v>
      </c>
      <c r="I266" s="70">
        <f>Q4</f>
        <v>0</v>
      </c>
      <c r="J266" s="71"/>
      <c r="K266" s="70">
        <f>D27</f>
        <v>0</v>
      </c>
      <c r="L266" s="71"/>
      <c r="M266" s="48" t="e">
        <f t="shared" si="4"/>
        <v>#DIV/0!</v>
      </c>
    </row>
    <row r="267" spans="5:13" ht="13" customHeight="1">
      <c r="E267" s="25">
        <v>266</v>
      </c>
      <c r="F267" s="70">
        <f>D11</f>
        <v>0</v>
      </c>
      <c r="G267" s="71"/>
      <c r="H267" s="70"/>
      <c r="I267" s="70"/>
      <c r="J267" s="71"/>
      <c r="K267" s="70">
        <f>D27</f>
        <v>0</v>
      </c>
      <c r="L267" s="71"/>
      <c r="M267" s="48" t="e">
        <f t="shared" si="4"/>
        <v>#DIV/0!</v>
      </c>
    </row>
    <row r="268" spans="5:13" ht="13" customHeight="1">
      <c r="E268" s="25">
        <v>267</v>
      </c>
      <c r="F268" s="70">
        <f>D11</f>
        <v>0</v>
      </c>
      <c r="G268" s="71"/>
      <c r="H268" s="70"/>
      <c r="I268" s="70"/>
      <c r="J268" s="71"/>
      <c r="K268" s="70">
        <f>D27</f>
        <v>0</v>
      </c>
      <c r="L268" s="71"/>
      <c r="M268" s="48" t="e">
        <f t="shared" si="4"/>
        <v>#DIV/0!</v>
      </c>
    </row>
    <row r="269" spans="5:13" ht="13" customHeight="1">
      <c r="E269" s="25">
        <v>268</v>
      </c>
      <c r="F269" s="70">
        <f>D11</f>
        <v>0</v>
      </c>
      <c r="G269" s="71"/>
      <c r="H269" s="70"/>
      <c r="I269" s="70"/>
      <c r="J269" s="71"/>
      <c r="K269" s="70">
        <f>D27</f>
        <v>0</v>
      </c>
      <c r="L269" s="71"/>
      <c r="M269" s="48" t="e">
        <f t="shared" si="4"/>
        <v>#DIV/0!</v>
      </c>
    </row>
    <row r="270" spans="5:13" ht="13" customHeight="1">
      <c r="E270" s="25">
        <v>269</v>
      </c>
      <c r="F270" s="70">
        <f>D11</f>
        <v>0</v>
      </c>
      <c r="G270" s="71"/>
      <c r="H270" s="70"/>
      <c r="I270" s="70"/>
      <c r="J270" s="71"/>
      <c r="K270" s="70">
        <f>D27</f>
        <v>0</v>
      </c>
      <c r="L270" s="71"/>
      <c r="M270" s="48" t="e">
        <f t="shared" si="4"/>
        <v>#DIV/0!</v>
      </c>
    </row>
    <row r="271" spans="5:13" ht="13" customHeight="1">
      <c r="E271" s="25">
        <v>270</v>
      </c>
      <c r="F271" s="70">
        <f>D11</f>
        <v>0</v>
      </c>
      <c r="G271" s="70">
        <f>D6</f>
        <v>0</v>
      </c>
      <c r="H271" s="70"/>
      <c r="I271" s="70"/>
      <c r="J271" s="71"/>
      <c r="K271" s="70">
        <f>D27</f>
        <v>0</v>
      </c>
      <c r="L271" s="70" t="e">
        <f>D14</f>
        <v>#DIV/0!</v>
      </c>
      <c r="M271" s="48" t="e">
        <f t="shared" si="4"/>
        <v>#DIV/0!</v>
      </c>
    </row>
    <row r="272" spans="5:13" ht="13" customHeight="1">
      <c r="E272" s="25">
        <v>271</v>
      </c>
      <c r="F272" s="70">
        <f>D11</f>
        <v>0</v>
      </c>
      <c r="G272" s="71"/>
      <c r="H272" s="70"/>
      <c r="I272" s="70"/>
      <c r="J272" s="71"/>
      <c r="K272" s="70">
        <f>D27</f>
        <v>0</v>
      </c>
      <c r="L272" s="71"/>
      <c r="M272" s="48" t="e">
        <f t="shared" si="4"/>
        <v>#DIV/0!</v>
      </c>
    </row>
    <row r="273" spans="5:13" ht="13" customHeight="1">
      <c r="E273" s="25">
        <v>272</v>
      </c>
      <c r="F273" s="70">
        <f>D11</f>
        <v>0</v>
      </c>
      <c r="G273" s="71"/>
      <c r="H273" s="70"/>
      <c r="I273" s="70"/>
      <c r="J273" s="71"/>
      <c r="K273" s="70">
        <f>D27</f>
        <v>0</v>
      </c>
      <c r="L273" s="71"/>
      <c r="M273" s="48" t="e">
        <f t="shared" si="4"/>
        <v>#DIV/0!</v>
      </c>
    </row>
    <row r="274" spans="5:13" ht="13" customHeight="1">
      <c r="E274" s="25">
        <v>273</v>
      </c>
      <c r="F274" s="70">
        <f>D11</f>
        <v>0</v>
      </c>
      <c r="G274" s="71"/>
      <c r="H274" s="70"/>
      <c r="I274" s="70"/>
      <c r="J274" s="71"/>
      <c r="K274" s="70">
        <f>D27</f>
        <v>0</v>
      </c>
      <c r="L274" s="71"/>
      <c r="M274" s="48" t="e">
        <f t="shared" si="4"/>
        <v>#DIV/0!</v>
      </c>
    </row>
    <row r="275" spans="5:13" ht="13" customHeight="1">
      <c r="E275" s="25">
        <v>274</v>
      </c>
      <c r="F275" s="70">
        <f>D11</f>
        <v>0</v>
      </c>
      <c r="G275" s="71"/>
      <c r="H275" s="70"/>
      <c r="I275" s="70"/>
      <c r="J275" s="71"/>
      <c r="K275" s="70">
        <f>D27</f>
        <v>0</v>
      </c>
      <c r="L275" s="71"/>
      <c r="M275" s="48" t="e">
        <f t="shared" si="4"/>
        <v>#DIV/0!</v>
      </c>
    </row>
    <row r="276" spans="5:13" ht="13" customHeight="1">
      <c r="E276" s="25">
        <v>275</v>
      </c>
      <c r="F276" s="70">
        <f>D11</f>
        <v>0</v>
      </c>
      <c r="G276" s="71"/>
      <c r="H276" s="70"/>
      <c r="I276" s="70"/>
      <c r="J276" s="70">
        <f>D17</f>
        <v>0</v>
      </c>
      <c r="K276" s="70">
        <f>D27</f>
        <v>0</v>
      </c>
      <c r="L276" s="71"/>
      <c r="M276" s="48" t="e">
        <f t="shared" si="4"/>
        <v>#DIV/0!</v>
      </c>
    </row>
    <row r="277" spans="5:13" ht="13" customHeight="1">
      <c r="E277" s="25">
        <v>276</v>
      </c>
      <c r="F277" s="70">
        <f>D11</f>
        <v>0</v>
      </c>
      <c r="G277" s="71"/>
      <c r="H277" s="70"/>
      <c r="I277" s="70"/>
      <c r="J277" s="71"/>
      <c r="K277" s="70">
        <f>D27</f>
        <v>0</v>
      </c>
      <c r="L277" s="71"/>
      <c r="M277" s="48" t="e">
        <f t="shared" si="4"/>
        <v>#DIV/0!</v>
      </c>
    </row>
    <row r="278" spans="5:13" ht="13" customHeight="1">
      <c r="E278" s="25">
        <v>277</v>
      </c>
      <c r="F278" s="70">
        <f>D11</f>
        <v>0</v>
      </c>
      <c r="G278" s="71"/>
      <c r="H278" s="70"/>
      <c r="I278" s="70"/>
      <c r="J278" s="71"/>
      <c r="K278" s="70">
        <f>D27</f>
        <v>0</v>
      </c>
      <c r="L278" s="71"/>
      <c r="M278" s="48" t="e">
        <f t="shared" si="4"/>
        <v>#DIV/0!</v>
      </c>
    </row>
    <row r="279" spans="5:13" ht="13" customHeight="1">
      <c r="E279" s="25">
        <v>278</v>
      </c>
      <c r="F279" s="70">
        <f>D11</f>
        <v>0</v>
      </c>
      <c r="G279" s="71"/>
      <c r="H279" s="70"/>
      <c r="I279" s="70"/>
      <c r="J279" s="71"/>
      <c r="K279" s="70">
        <f>D27</f>
        <v>0</v>
      </c>
      <c r="L279" s="70" t="e">
        <f>D14</f>
        <v>#DIV/0!</v>
      </c>
      <c r="M279" s="48" t="e">
        <f t="shared" si="4"/>
        <v>#DIV/0!</v>
      </c>
    </row>
    <row r="280" spans="5:13" ht="13" customHeight="1">
      <c r="E280" s="25">
        <v>279</v>
      </c>
      <c r="F280" s="70">
        <f>D11</f>
        <v>0</v>
      </c>
      <c r="G280" s="71"/>
      <c r="H280" s="70"/>
      <c r="I280" s="70"/>
      <c r="J280" s="71"/>
      <c r="K280" s="70">
        <f>D27</f>
        <v>0</v>
      </c>
      <c r="L280" s="71"/>
      <c r="M280" s="48" t="e">
        <f t="shared" si="4"/>
        <v>#DIV/0!</v>
      </c>
    </row>
    <row r="281" spans="5:13" ht="13" customHeight="1">
      <c r="E281" s="25">
        <v>280</v>
      </c>
      <c r="F281" s="70">
        <f>D11</f>
        <v>0</v>
      </c>
      <c r="G281" s="71"/>
      <c r="H281" s="70">
        <f>Q3</f>
        <v>0</v>
      </c>
      <c r="I281" s="70">
        <f>Q4</f>
        <v>0</v>
      </c>
      <c r="J281" s="71"/>
      <c r="K281" s="70">
        <f>D27</f>
        <v>0</v>
      </c>
      <c r="L281" s="71"/>
      <c r="M281" s="48" t="e">
        <f t="shared" si="4"/>
        <v>#DIV/0!</v>
      </c>
    </row>
    <row r="282" spans="5:13" ht="13" customHeight="1">
      <c r="E282" s="25">
        <v>281</v>
      </c>
      <c r="F282" s="70">
        <f>D11</f>
        <v>0</v>
      </c>
      <c r="G282" s="71"/>
      <c r="H282" s="70"/>
      <c r="I282" s="70"/>
      <c r="J282" s="71"/>
      <c r="K282" s="70">
        <f>D27</f>
        <v>0</v>
      </c>
      <c r="L282" s="71"/>
      <c r="M282" s="48" t="e">
        <f t="shared" si="4"/>
        <v>#DIV/0!</v>
      </c>
    </row>
    <row r="283" spans="5:13" ht="13" customHeight="1">
      <c r="E283" s="25">
        <v>282</v>
      </c>
      <c r="F283" s="70">
        <f>D11</f>
        <v>0</v>
      </c>
      <c r="G283" s="71"/>
      <c r="H283" s="70"/>
      <c r="I283" s="70"/>
      <c r="J283" s="71"/>
      <c r="K283" s="70">
        <f>D27</f>
        <v>0</v>
      </c>
      <c r="L283" s="71"/>
      <c r="M283" s="48" t="e">
        <f t="shared" si="4"/>
        <v>#DIV/0!</v>
      </c>
    </row>
    <row r="284" spans="5:13" ht="13" customHeight="1">
      <c r="E284" s="25">
        <v>283</v>
      </c>
      <c r="F284" s="70">
        <f>D11</f>
        <v>0</v>
      </c>
      <c r="G284" s="71"/>
      <c r="H284" s="70"/>
      <c r="I284" s="70"/>
      <c r="J284" s="71"/>
      <c r="K284" s="70">
        <f>D27</f>
        <v>0</v>
      </c>
      <c r="L284" s="71"/>
      <c r="M284" s="48" t="e">
        <f t="shared" si="4"/>
        <v>#DIV/0!</v>
      </c>
    </row>
    <row r="285" spans="5:13" ht="13" customHeight="1">
      <c r="E285" s="25">
        <v>284</v>
      </c>
      <c r="F285" s="70">
        <f>D11</f>
        <v>0</v>
      </c>
      <c r="G285" s="71"/>
      <c r="H285" s="70"/>
      <c r="I285" s="70"/>
      <c r="J285" s="71"/>
      <c r="K285" s="70">
        <f>D27</f>
        <v>0</v>
      </c>
      <c r="L285" s="71"/>
      <c r="M285" s="48" t="e">
        <f t="shared" si="4"/>
        <v>#DIV/0!</v>
      </c>
    </row>
    <row r="286" spans="5:13" ht="13" customHeight="1">
      <c r="E286" s="25">
        <v>285</v>
      </c>
      <c r="F286" s="70">
        <f>D11</f>
        <v>0</v>
      </c>
      <c r="G286" s="70"/>
      <c r="H286" s="70"/>
      <c r="I286" s="70"/>
      <c r="J286" s="71"/>
      <c r="K286" s="70">
        <f>D27</f>
        <v>0</v>
      </c>
      <c r="L286" s="70" t="e">
        <f>D14</f>
        <v>#DIV/0!</v>
      </c>
      <c r="M286" s="48" t="e">
        <f t="shared" si="4"/>
        <v>#DIV/0!</v>
      </c>
    </row>
    <row r="287" spans="5:13" ht="13" customHeight="1">
      <c r="E287" s="25">
        <v>286</v>
      </c>
      <c r="F287" s="70">
        <f>D11</f>
        <v>0</v>
      </c>
      <c r="G287" s="71"/>
      <c r="H287" s="70"/>
      <c r="I287" s="70"/>
      <c r="J287" s="71"/>
      <c r="K287" s="70">
        <f>D27</f>
        <v>0</v>
      </c>
      <c r="L287" s="71"/>
      <c r="M287" s="48" t="e">
        <f t="shared" si="4"/>
        <v>#DIV/0!</v>
      </c>
    </row>
    <row r="288" spans="5:13" ht="13" customHeight="1">
      <c r="E288" s="25">
        <v>287</v>
      </c>
      <c r="F288" s="70">
        <f>D11</f>
        <v>0</v>
      </c>
      <c r="G288" s="71"/>
      <c r="H288" s="70"/>
      <c r="I288" s="70"/>
      <c r="J288" s="71"/>
      <c r="K288" s="70">
        <f>D27</f>
        <v>0</v>
      </c>
      <c r="L288" s="71"/>
      <c r="M288" s="48" t="e">
        <f t="shared" si="4"/>
        <v>#DIV/0!</v>
      </c>
    </row>
    <row r="289" spans="5:13" ht="13" customHeight="1">
      <c r="E289" s="25">
        <v>288</v>
      </c>
      <c r="F289" s="70">
        <f>D11</f>
        <v>0</v>
      </c>
      <c r="G289" s="71"/>
      <c r="H289" s="70"/>
      <c r="I289" s="70"/>
      <c r="J289" s="71"/>
      <c r="K289" s="70">
        <f>D27</f>
        <v>0</v>
      </c>
      <c r="L289" s="71"/>
      <c r="M289" s="48" t="e">
        <f t="shared" si="4"/>
        <v>#DIV/0!</v>
      </c>
    </row>
    <row r="290" spans="5:13" ht="13" customHeight="1">
      <c r="E290" s="25">
        <v>289</v>
      </c>
      <c r="F290" s="70">
        <f>D11</f>
        <v>0</v>
      </c>
      <c r="G290" s="71"/>
      <c r="H290" s="70"/>
      <c r="I290" s="70"/>
      <c r="J290" s="71"/>
      <c r="K290" s="70">
        <f>D27</f>
        <v>0</v>
      </c>
      <c r="L290" s="71"/>
      <c r="M290" s="48" t="e">
        <f t="shared" si="4"/>
        <v>#DIV/0!</v>
      </c>
    </row>
    <row r="291" spans="5:13" ht="13" customHeight="1">
      <c r="E291" s="25">
        <v>290</v>
      </c>
      <c r="F291" s="70">
        <f>D11</f>
        <v>0</v>
      </c>
      <c r="G291" s="71"/>
      <c r="H291" s="70"/>
      <c r="I291" s="70"/>
      <c r="J291" s="71"/>
      <c r="K291" s="70">
        <f>D27</f>
        <v>0</v>
      </c>
      <c r="L291" s="71"/>
      <c r="M291" s="48" t="e">
        <f t="shared" si="4"/>
        <v>#DIV/0!</v>
      </c>
    </row>
    <row r="292" spans="5:13" ht="13" customHeight="1">
      <c r="E292" s="25">
        <v>291</v>
      </c>
      <c r="F292" s="70">
        <f>D11</f>
        <v>0</v>
      </c>
      <c r="G292" s="71"/>
      <c r="H292" s="70"/>
      <c r="I292" s="70"/>
      <c r="J292" s="71"/>
      <c r="K292" s="70">
        <f>D27</f>
        <v>0</v>
      </c>
      <c r="L292" s="71"/>
      <c r="M292" s="48" t="e">
        <f t="shared" si="4"/>
        <v>#DIV/0!</v>
      </c>
    </row>
    <row r="293" spans="5:13" ht="13" customHeight="1">
      <c r="E293" s="25">
        <v>292</v>
      </c>
      <c r="F293" s="70">
        <f>D11</f>
        <v>0</v>
      </c>
      <c r="G293" s="71"/>
      <c r="H293" s="70"/>
      <c r="I293" s="70"/>
      <c r="J293" s="71"/>
      <c r="K293" s="70">
        <f>D27</f>
        <v>0</v>
      </c>
      <c r="L293" s="70" t="e">
        <f>D14</f>
        <v>#DIV/0!</v>
      </c>
      <c r="M293" s="48" t="e">
        <f t="shared" si="4"/>
        <v>#DIV/0!</v>
      </c>
    </row>
    <row r="294" spans="5:13" ht="13" customHeight="1">
      <c r="E294" s="25">
        <v>293</v>
      </c>
      <c r="F294" s="70">
        <f>D11</f>
        <v>0</v>
      </c>
      <c r="G294" s="71"/>
      <c r="H294" s="70"/>
      <c r="I294" s="70"/>
      <c r="J294" s="71"/>
      <c r="K294" s="70">
        <f>D27</f>
        <v>0</v>
      </c>
      <c r="L294" s="71"/>
      <c r="M294" s="48" t="e">
        <f t="shared" si="4"/>
        <v>#DIV/0!</v>
      </c>
    </row>
    <row r="295" spans="5:13" ht="13" customHeight="1">
      <c r="E295" s="25">
        <v>294</v>
      </c>
      <c r="F295" s="70">
        <f>D11</f>
        <v>0</v>
      </c>
      <c r="G295" s="71"/>
      <c r="H295" s="70"/>
      <c r="I295" s="70"/>
      <c r="J295" s="71"/>
      <c r="K295" s="70">
        <f>D27</f>
        <v>0</v>
      </c>
      <c r="L295" s="71"/>
      <c r="M295" s="48" t="e">
        <f t="shared" si="4"/>
        <v>#DIV/0!</v>
      </c>
    </row>
    <row r="296" spans="5:13" ht="13" customHeight="1">
      <c r="E296" s="25">
        <v>295</v>
      </c>
      <c r="F296" s="70">
        <f>D11</f>
        <v>0</v>
      </c>
      <c r="G296" s="71"/>
      <c r="H296" s="70">
        <f>Q3</f>
        <v>0</v>
      </c>
      <c r="I296" s="70">
        <f>Q4</f>
        <v>0</v>
      </c>
      <c r="J296" s="71"/>
      <c r="K296" s="70">
        <f>D27</f>
        <v>0</v>
      </c>
      <c r="L296" s="71"/>
      <c r="M296" s="48" t="e">
        <f t="shared" si="4"/>
        <v>#DIV/0!</v>
      </c>
    </row>
    <row r="297" spans="5:13" ht="13" customHeight="1">
      <c r="E297" s="25">
        <v>296</v>
      </c>
      <c r="F297" s="70">
        <f>D11</f>
        <v>0</v>
      </c>
      <c r="G297" s="71"/>
      <c r="H297" s="70"/>
      <c r="I297" s="70"/>
      <c r="J297" s="71"/>
      <c r="K297" s="70">
        <f>D27</f>
        <v>0</v>
      </c>
      <c r="L297" s="71"/>
      <c r="M297" s="48" t="e">
        <f t="shared" si="4"/>
        <v>#DIV/0!</v>
      </c>
    </row>
    <row r="298" spans="5:13" ht="13" customHeight="1">
      <c r="E298" s="25">
        <v>297</v>
      </c>
      <c r="F298" s="70">
        <f>D11</f>
        <v>0</v>
      </c>
      <c r="G298" s="71"/>
      <c r="H298" s="70"/>
      <c r="I298" s="70"/>
      <c r="J298" s="71"/>
      <c r="K298" s="70">
        <f>D27</f>
        <v>0</v>
      </c>
      <c r="L298" s="71"/>
      <c r="M298" s="48" t="e">
        <f t="shared" si="4"/>
        <v>#DIV/0!</v>
      </c>
    </row>
    <row r="299" spans="5:13" ht="13" customHeight="1">
      <c r="E299" s="25">
        <v>298</v>
      </c>
      <c r="F299" s="70">
        <f>D11</f>
        <v>0</v>
      </c>
      <c r="G299" s="71"/>
      <c r="H299" s="70"/>
      <c r="I299" s="70"/>
      <c r="J299" s="71"/>
      <c r="K299" s="70">
        <f>D27</f>
        <v>0</v>
      </c>
      <c r="L299" s="71"/>
      <c r="M299" s="48" t="e">
        <f t="shared" si="4"/>
        <v>#DIV/0!</v>
      </c>
    </row>
    <row r="300" spans="5:13" ht="13" customHeight="1">
      <c r="E300" s="25">
        <v>299</v>
      </c>
      <c r="F300" s="70">
        <f>D11</f>
        <v>0</v>
      </c>
      <c r="G300" s="71"/>
      <c r="H300" s="70"/>
      <c r="I300" s="70"/>
      <c r="J300" s="71"/>
      <c r="K300" s="70">
        <f>D27</f>
        <v>0</v>
      </c>
      <c r="L300" s="71"/>
      <c r="M300" s="48" t="e">
        <f t="shared" si="4"/>
        <v>#DIV/0!</v>
      </c>
    </row>
    <row r="301" spans="5:13" ht="13" customHeight="1">
      <c r="E301" s="25">
        <v>300</v>
      </c>
      <c r="F301" s="70">
        <f>D11</f>
        <v>0</v>
      </c>
      <c r="G301" s="70">
        <f>D6</f>
        <v>0</v>
      </c>
      <c r="H301" s="70"/>
      <c r="I301" s="70"/>
      <c r="J301" s="71"/>
      <c r="K301" s="70">
        <f>D27</f>
        <v>0</v>
      </c>
      <c r="L301" s="70" t="e">
        <f>D14</f>
        <v>#DIV/0!</v>
      </c>
      <c r="M301" s="48" t="e">
        <f t="shared" si="4"/>
        <v>#DIV/0!</v>
      </c>
    </row>
    <row r="302" spans="5:13" ht="13" customHeight="1">
      <c r="E302" s="25">
        <v>301</v>
      </c>
      <c r="F302" s="70">
        <f>D11</f>
        <v>0</v>
      </c>
      <c r="G302" s="71"/>
      <c r="H302" s="70"/>
      <c r="I302" s="70"/>
      <c r="J302" s="71"/>
      <c r="K302" s="70">
        <f>D27</f>
        <v>0</v>
      </c>
      <c r="L302" s="71"/>
      <c r="M302" s="48" t="e">
        <f t="shared" si="4"/>
        <v>#DIV/0!</v>
      </c>
    </row>
    <row r="303" spans="5:13" ht="13" customHeight="1">
      <c r="E303" s="25">
        <v>302</v>
      </c>
      <c r="F303" s="70">
        <f>D11</f>
        <v>0</v>
      </c>
      <c r="G303" s="71"/>
      <c r="H303" s="70"/>
      <c r="I303" s="70"/>
      <c r="J303" s="71"/>
      <c r="K303" s="70">
        <f>D27</f>
        <v>0</v>
      </c>
      <c r="L303" s="71"/>
      <c r="M303" s="48" t="e">
        <f t="shared" si="4"/>
        <v>#DIV/0!</v>
      </c>
    </row>
    <row r="304" spans="5:13" ht="13" customHeight="1">
      <c r="E304" s="25">
        <v>303</v>
      </c>
      <c r="F304" s="70">
        <f>D11</f>
        <v>0</v>
      </c>
      <c r="G304" s="71"/>
      <c r="H304" s="70"/>
      <c r="I304" s="70"/>
      <c r="J304" s="71"/>
      <c r="K304" s="70">
        <f>D27</f>
        <v>0</v>
      </c>
      <c r="L304" s="71"/>
      <c r="M304" s="48" t="e">
        <f t="shared" si="4"/>
        <v>#DIV/0!</v>
      </c>
    </row>
    <row r="305" spans="5:13" ht="13" customHeight="1">
      <c r="E305" s="25">
        <v>304</v>
      </c>
      <c r="F305" s="70">
        <f>D11</f>
        <v>0</v>
      </c>
      <c r="G305" s="71"/>
      <c r="H305" s="70"/>
      <c r="I305" s="70"/>
      <c r="J305" s="71"/>
      <c r="K305" s="70">
        <f>D27</f>
        <v>0</v>
      </c>
      <c r="L305" s="71"/>
      <c r="M305" s="48" t="e">
        <f t="shared" si="4"/>
        <v>#DIV/0!</v>
      </c>
    </row>
    <row r="306" spans="5:13" ht="13" customHeight="1">
      <c r="E306" s="25">
        <v>305</v>
      </c>
      <c r="F306" s="70">
        <f>D11</f>
        <v>0</v>
      </c>
      <c r="G306" s="71"/>
      <c r="H306" s="70"/>
      <c r="I306" s="70"/>
      <c r="J306" s="70">
        <f>D17</f>
        <v>0</v>
      </c>
      <c r="K306" s="70">
        <f>D27</f>
        <v>0</v>
      </c>
      <c r="L306" s="71"/>
      <c r="M306" s="48" t="e">
        <f t="shared" si="4"/>
        <v>#DIV/0!</v>
      </c>
    </row>
    <row r="307" spans="5:13" ht="13" customHeight="1">
      <c r="E307" s="25">
        <v>306</v>
      </c>
      <c r="F307" s="70">
        <f>D11</f>
        <v>0</v>
      </c>
      <c r="G307" s="71"/>
      <c r="H307" s="70"/>
      <c r="I307" s="70"/>
      <c r="J307" s="71"/>
      <c r="K307" s="70">
        <f>D27</f>
        <v>0</v>
      </c>
      <c r="L307" s="71"/>
      <c r="M307" s="48" t="e">
        <f t="shared" si="4"/>
        <v>#DIV/0!</v>
      </c>
    </row>
    <row r="308" spans="5:13" ht="13" customHeight="1">
      <c r="E308" s="25">
        <v>307</v>
      </c>
      <c r="F308" s="70">
        <f>D11</f>
        <v>0</v>
      </c>
      <c r="G308" s="71"/>
      <c r="H308" s="70"/>
      <c r="I308" s="70"/>
      <c r="J308" s="71"/>
      <c r="K308" s="70">
        <f>D27</f>
        <v>0</v>
      </c>
      <c r="L308" s="71"/>
      <c r="M308" s="48" t="e">
        <f t="shared" si="4"/>
        <v>#DIV/0!</v>
      </c>
    </row>
    <row r="309" spans="5:13" ht="13" customHeight="1">
      <c r="E309" s="25">
        <v>308</v>
      </c>
      <c r="F309" s="70">
        <f>D11</f>
        <v>0</v>
      </c>
      <c r="G309" s="71"/>
      <c r="H309" s="70"/>
      <c r="I309" s="70"/>
      <c r="J309" s="71"/>
      <c r="K309" s="70">
        <f>D27</f>
        <v>0</v>
      </c>
      <c r="L309" s="70" t="e">
        <f>D14</f>
        <v>#DIV/0!</v>
      </c>
      <c r="M309" s="48" t="e">
        <f t="shared" si="4"/>
        <v>#DIV/0!</v>
      </c>
    </row>
    <row r="310" spans="5:13" ht="13" customHeight="1">
      <c r="E310" s="25">
        <v>309</v>
      </c>
      <c r="F310" s="70">
        <f>D11</f>
        <v>0</v>
      </c>
      <c r="G310" s="71"/>
      <c r="H310" s="70"/>
      <c r="I310" s="70"/>
      <c r="J310" s="71"/>
      <c r="K310" s="70">
        <f>D27</f>
        <v>0</v>
      </c>
      <c r="L310" s="71"/>
      <c r="M310" s="48" t="e">
        <f t="shared" si="4"/>
        <v>#DIV/0!</v>
      </c>
    </row>
    <row r="311" spans="5:13" ht="13" customHeight="1">
      <c r="E311" s="25">
        <v>310</v>
      </c>
      <c r="F311" s="70">
        <f>D11</f>
        <v>0</v>
      </c>
      <c r="G311" s="71"/>
      <c r="H311" s="70">
        <f>Q3</f>
        <v>0</v>
      </c>
      <c r="I311" s="70">
        <f>Q4</f>
        <v>0</v>
      </c>
      <c r="J311" s="71"/>
      <c r="K311" s="70">
        <f>D27</f>
        <v>0</v>
      </c>
      <c r="L311" s="71"/>
      <c r="M311" s="48" t="e">
        <f t="shared" si="4"/>
        <v>#DIV/0!</v>
      </c>
    </row>
    <row r="312" spans="5:13" ht="13" customHeight="1">
      <c r="E312" s="25">
        <v>311</v>
      </c>
      <c r="F312" s="70">
        <f>D11</f>
        <v>0</v>
      </c>
      <c r="G312" s="71"/>
      <c r="H312" s="70"/>
      <c r="I312" s="70"/>
      <c r="J312" s="71"/>
      <c r="K312" s="70">
        <f>D27</f>
        <v>0</v>
      </c>
      <c r="L312" s="71"/>
      <c r="M312" s="48" t="e">
        <f t="shared" si="4"/>
        <v>#DIV/0!</v>
      </c>
    </row>
    <row r="313" spans="5:13" ht="13" customHeight="1">
      <c r="E313" s="25">
        <v>312</v>
      </c>
      <c r="F313" s="70">
        <f>D11</f>
        <v>0</v>
      </c>
      <c r="G313" s="71"/>
      <c r="H313" s="70"/>
      <c r="I313" s="70"/>
      <c r="J313" s="71"/>
      <c r="K313" s="70">
        <f>D27</f>
        <v>0</v>
      </c>
      <c r="L313" s="71"/>
      <c r="M313" s="48" t="e">
        <f t="shared" si="4"/>
        <v>#DIV/0!</v>
      </c>
    </row>
    <row r="314" spans="5:13" ht="13" customHeight="1">
      <c r="E314" s="25">
        <v>313</v>
      </c>
      <c r="F314" s="70">
        <f>D11</f>
        <v>0</v>
      </c>
      <c r="G314" s="71"/>
      <c r="H314" s="70"/>
      <c r="I314" s="70"/>
      <c r="J314" s="71"/>
      <c r="K314" s="70">
        <f>D27</f>
        <v>0</v>
      </c>
      <c r="L314" s="71"/>
      <c r="M314" s="48" t="e">
        <f t="shared" si="4"/>
        <v>#DIV/0!</v>
      </c>
    </row>
    <row r="315" spans="5:13" ht="13" customHeight="1">
      <c r="E315" s="25">
        <v>314</v>
      </c>
      <c r="F315" s="70">
        <f>D11</f>
        <v>0</v>
      </c>
      <c r="G315" s="71"/>
      <c r="H315" s="70"/>
      <c r="I315" s="70"/>
      <c r="J315" s="71"/>
      <c r="K315" s="70">
        <f>D27</f>
        <v>0</v>
      </c>
      <c r="L315" s="71"/>
      <c r="M315" s="48" t="e">
        <f t="shared" si="4"/>
        <v>#DIV/0!</v>
      </c>
    </row>
    <row r="316" spans="5:13" ht="13" customHeight="1">
      <c r="E316" s="25">
        <v>315</v>
      </c>
      <c r="F316" s="70">
        <f>D11</f>
        <v>0</v>
      </c>
      <c r="G316" s="70"/>
      <c r="H316" s="70"/>
      <c r="I316" s="70"/>
      <c r="J316" s="71"/>
      <c r="K316" s="70">
        <f>D27</f>
        <v>0</v>
      </c>
      <c r="L316" s="70" t="e">
        <f>D14</f>
        <v>#DIV/0!</v>
      </c>
      <c r="M316" s="48" t="e">
        <f t="shared" si="4"/>
        <v>#DIV/0!</v>
      </c>
    </row>
    <row r="317" spans="5:13" ht="13" customHeight="1">
      <c r="E317" s="25">
        <v>316</v>
      </c>
      <c r="F317" s="70">
        <f>D11</f>
        <v>0</v>
      </c>
      <c r="G317" s="71"/>
      <c r="H317" s="70"/>
      <c r="I317" s="70"/>
      <c r="J317" s="71"/>
      <c r="K317" s="70">
        <f>D27</f>
        <v>0</v>
      </c>
      <c r="L317" s="71"/>
      <c r="M317" s="48" t="e">
        <f t="shared" si="4"/>
        <v>#DIV/0!</v>
      </c>
    </row>
    <row r="318" spans="5:13" ht="13" customHeight="1">
      <c r="E318" s="25">
        <v>317</v>
      </c>
      <c r="F318" s="70">
        <f>D11</f>
        <v>0</v>
      </c>
      <c r="G318" s="71"/>
      <c r="H318" s="70"/>
      <c r="I318" s="70"/>
      <c r="J318" s="71"/>
      <c r="K318" s="70">
        <f>D27</f>
        <v>0</v>
      </c>
      <c r="L318" s="71"/>
      <c r="M318" s="48" t="e">
        <f t="shared" si="4"/>
        <v>#DIV/0!</v>
      </c>
    </row>
    <row r="319" spans="5:13" ht="13" customHeight="1">
      <c r="E319" s="25">
        <v>318</v>
      </c>
      <c r="F319" s="70">
        <f>D11</f>
        <v>0</v>
      </c>
      <c r="G319" s="71"/>
      <c r="H319" s="70"/>
      <c r="I319" s="70"/>
      <c r="J319" s="71"/>
      <c r="K319" s="70">
        <f>D27</f>
        <v>0</v>
      </c>
      <c r="L319" s="71"/>
      <c r="M319" s="48" t="e">
        <f t="shared" si="4"/>
        <v>#DIV/0!</v>
      </c>
    </row>
    <row r="320" spans="5:13" ht="13" customHeight="1">
      <c r="E320" s="25">
        <v>319</v>
      </c>
      <c r="F320" s="70">
        <f>D11</f>
        <v>0</v>
      </c>
      <c r="G320" s="71"/>
      <c r="H320" s="70"/>
      <c r="I320" s="70"/>
      <c r="J320" s="71"/>
      <c r="K320" s="70">
        <f>D27</f>
        <v>0</v>
      </c>
      <c r="L320" s="71"/>
      <c r="M320" s="48" t="e">
        <f t="shared" si="4"/>
        <v>#DIV/0!</v>
      </c>
    </row>
    <row r="321" spans="5:13" ht="13" customHeight="1">
      <c r="E321" s="25">
        <v>320</v>
      </c>
      <c r="F321" s="70">
        <f>D11</f>
        <v>0</v>
      </c>
      <c r="G321" s="71"/>
      <c r="H321" s="70"/>
      <c r="I321" s="70"/>
      <c r="J321" s="71"/>
      <c r="K321" s="70">
        <f>D27</f>
        <v>0</v>
      </c>
      <c r="L321" s="71"/>
      <c r="M321" s="48" t="e">
        <f t="shared" si="4"/>
        <v>#DIV/0!</v>
      </c>
    </row>
    <row r="322" spans="5:13" ht="13" customHeight="1">
      <c r="E322" s="25">
        <v>321</v>
      </c>
      <c r="F322" s="70">
        <f>D11</f>
        <v>0</v>
      </c>
      <c r="G322" s="71"/>
      <c r="H322" s="70"/>
      <c r="I322" s="70"/>
      <c r="J322" s="71"/>
      <c r="K322" s="70">
        <f>D27</f>
        <v>0</v>
      </c>
      <c r="L322" s="71"/>
      <c r="M322" s="48" t="e">
        <f t="shared" si="4"/>
        <v>#DIV/0!</v>
      </c>
    </row>
    <row r="323" spans="5:13" ht="13" customHeight="1">
      <c r="E323" s="25">
        <v>322</v>
      </c>
      <c r="F323" s="70">
        <f>D11</f>
        <v>0</v>
      </c>
      <c r="G323" s="71"/>
      <c r="H323" s="70"/>
      <c r="I323" s="70"/>
      <c r="J323" s="71"/>
      <c r="K323" s="70">
        <f>D27</f>
        <v>0</v>
      </c>
      <c r="L323" s="70" t="e">
        <f>D14</f>
        <v>#DIV/0!</v>
      </c>
      <c r="M323" s="48" t="e">
        <f t="shared" si="4"/>
        <v>#DIV/0!</v>
      </c>
    </row>
    <row r="324" spans="5:13" ht="13" customHeight="1">
      <c r="E324" s="25">
        <v>323</v>
      </c>
      <c r="F324" s="70">
        <f>D11</f>
        <v>0</v>
      </c>
      <c r="G324" s="71"/>
      <c r="H324" s="70"/>
      <c r="I324" s="70"/>
      <c r="J324" s="71"/>
      <c r="K324" s="70">
        <f>D27</f>
        <v>0</v>
      </c>
      <c r="L324" s="71"/>
      <c r="M324" s="48" t="e">
        <f t="shared" ref="M324:M366" si="5">M323+SUM(F324:I324)-SUM(J324:L324)</f>
        <v>#DIV/0!</v>
      </c>
    </row>
    <row r="325" spans="5:13" ht="13" customHeight="1">
      <c r="E325" s="25">
        <v>324</v>
      </c>
      <c r="F325" s="70">
        <f>D11</f>
        <v>0</v>
      </c>
      <c r="G325" s="71"/>
      <c r="H325" s="70"/>
      <c r="I325" s="70"/>
      <c r="J325" s="71"/>
      <c r="K325" s="70">
        <f>D27</f>
        <v>0</v>
      </c>
      <c r="L325" s="71"/>
      <c r="M325" s="48" t="e">
        <f t="shared" si="5"/>
        <v>#DIV/0!</v>
      </c>
    </row>
    <row r="326" spans="5:13" ht="13" customHeight="1">
      <c r="E326" s="25">
        <v>325</v>
      </c>
      <c r="F326" s="70">
        <f>D11</f>
        <v>0</v>
      </c>
      <c r="G326" s="71"/>
      <c r="H326" s="70">
        <f>Q3</f>
        <v>0</v>
      </c>
      <c r="I326" s="70">
        <f>Q4</f>
        <v>0</v>
      </c>
      <c r="J326" s="71"/>
      <c r="K326" s="70">
        <f>D27</f>
        <v>0</v>
      </c>
      <c r="L326" s="71"/>
      <c r="M326" s="48" t="e">
        <f t="shared" si="5"/>
        <v>#DIV/0!</v>
      </c>
    </row>
    <row r="327" spans="5:13" ht="13" customHeight="1">
      <c r="E327" s="25">
        <v>326</v>
      </c>
      <c r="F327" s="70">
        <f>D11</f>
        <v>0</v>
      </c>
      <c r="G327" s="71"/>
      <c r="H327" s="70"/>
      <c r="I327" s="70"/>
      <c r="J327" s="71"/>
      <c r="K327" s="70">
        <f>D27</f>
        <v>0</v>
      </c>
      <c r="L327" s="71"/>
      <c r="M327" s="48" t="e">
        <f t="shared" si="5"/>
        <v>#DIV/0!</v>
      </c>
    </row>
    <row r="328" spans="5:13" ht="13" customHeight="1">
      <c r="E328" s="25">
        <v>327</v>
      </c>
      <c r="F328" s="70">
        <f>D11</f>
        <v>0</v>
      </c>
      <c r="G328" s="71"/>
      <c r="H328" s="70"/>
      <c r="I328" s="70"/>
      <c r="J328" s="71"/>
      <c r="K328" s="70">
        <f>D27</f>
        <v>0</v>
      </c>
      <c r="L328" s="71"/>
      <c r="M328" s="48" t="e">
        <f t="shared" si="5"/>
        <v>#DIV/0!</v>
      </c>
    </row>
    <row r="329" spans="5:13" ht="13" customHeight="1">
      <c r="E329" s="25">
        <v>328</v>
      </c>
      <c r="F329" s="70">
        <f>D11</f>
        <v>0</v>
      </c>
      <c r="G329" s="71"/>
      <c r="H329" s="70"/>
      <c r="I329" s="70"/>
      <c r="J329" s="71"/>
      <c r="K329" s="70">
        <f>D27</f>
        <v>0</v>
      </c>
      <c r="L329" s="71"/>
      <c r="M329" s="48" t="e">
        <f t="shared" si="5"/>
        <v>#DIV/0!</v>
      </c>
    </row>
    <row r="330" spans="5:13" ht="13" customHeight="1">
      <c r="E330" s="25">
        <v>329</v>
      </c>
      <c r="F330" s="70">
        <f>D11</f>
        <v>0</v>
      </c>
      <c r="G330" s="71"/>
      <c r="H330" s="70"/>
      <c r="I330" s="70"/>
      <c r="J330" s="71"/>
      <c r="K330" s="70">
        <f>D27</f>
        <v>0</v>
      </c>
      <c r="L330" s="71"/>
      <c r="M330" s="48" t="e">
        <f t="shared" si="5"/>
        <v>#DIV/0!</v>
      </c>
    </row>
    <row r="331" spans="5:13" ht="13" customHeight="1">
      <c r="E331" s="25">
        <v>330</v>
      </c>
      <c r="F331" s="70">
        <f>D11</f>
        <v>0</v>
      </c>
      <c r="G331" s="70">
        <f>D6</f>
        <v>0</v>
      </c>
      <c r="H331" s="70"/>
      <c r="I331" s="70"/>
      <c r="J331" s="71"/>
      <c r="K331" s="70">
        <f>D27</f>
        <v>0</v>
      </c>
      <c r="L331" s="70" t="e">
        <f>D14</f>
        <v>#DIV/0!</v>
      </c>
      <c r="M331" s="48" t="e">
        <f t="shared" si="5"/>
        <v>#DIV/0!</v>
      </c>
    </row>
    <row r="332" spans="5:13" ht="13" customHeight="1">
      <c r="E332" s="25">
        <v>331</v>
      </c>
      <c r="F332" s="70">
        <f>D11</f>
        <v>0</v>
      </c>
      <c r="G332" s="71"/>
      <c r="H332" s="70"/>
      <c r="I332" s="70"/>
      <c r="J332" s="71"/>
      <c r="K332" s="70">
        <f>D27</f>
        <v>0</v>
      </c>
      <c r="L332" s="71"/>
      <c r="M332" s="48" t="e">
        <f t="shared" si="5"/>
        <v>#DIV/0!</v>
      </c>
    </row>
    <row r="333" spans="5:13" ht="13" customHeight="1">
      <c r="E333" s="25">
        <v>332</v>
      </c>
      <c r="F333" s="70">
        <f>D11</f>
        <v>0</v>
      </c>
      <c r="G333" s="71"/>
      <c r="H333" s="70"/>
      <c r="I333" s="70"/>
      <c r="J333" s="71"/>
      <c r="K333" s="70">
        <f>D27</f>
        <v>0</v>
      </c>
      <c r="L333" s="71"/>
      <c r="M333" s="48" t="e">
        <f t="shared" si="5"/>
        <v>#DIV/0!</v>
      </c>
    </row>
    <row r="334" spans="5:13" ht="13" customHeight="1">
      <c r="E334" s="25">
        <v>333</v>
      </c>
      <c r="F334" s="70">
        <f>D11</f>
        <v>0</v>
      </c>
      <c r="G334" s="71"/>
      <c r="H334" s="70"/>
      <c r="I334" s="70"/>
      <c r="J334" s="71"/>
      <c r="K334" s="70">
        <f>D27</f>
        <v>0</v>
      </c>
      <c r="L334" s="71"/>
      <c r="M334" s="48" t="e">
        <f t="shared" si="5"/>
        <v>#DIV/0!</v>
      </c>
    </row>
    <row r="335" spans="5:13" ht="13" customHeight="1">
      <c r="E335" s="25">
        <v>334</v>
      </c>
      <c r="F335" s="70">
        <f>D11</f>
        <v>0</v>
      </c>
      <c r="G335" s="71"/>
      <c r="H335" s="70"/>
      <c r="I335" s="70"/>
      <c r="J335" s="71"/>
      <c r="K335" s="70">
        <f>D27</f>
        <v>0</v>
      </c>
      <c r="L335" s="71"/>
      <c r="M335" s="48" t="e">
        <f t="shared" si="5"/>
        <v>#DIV/0!</v>
      </c>
    </row>
    <row r="336" spans="5:13" ht="13" customHeight="1">
      <c r="E336" s="25">
        <v>335</v>
      </c>
      <c r="F336" s="70">
        <f>D11</f>
        <v>0</v>
      </c>
      <c r="G336" s="71"/>
      <c r="H336" s="70"/>
      <c r="I336" s="70"/>
      <c r="J336" s="70">
        <f>D17</f>
        <v>0</v>
      </c>
      <c r="K336" s="70">
        <f>D27</f>
        <v>0</v>
      </c>
      <c r="L336" s="71"/>
      <c r="M336" s="48" t="e">
        <f t="shared" si="5"/>
        <v>#DIV/0!</v>
      </c>
    </row>
    <row r="337" spans="5:13" ht="13" customHeight="1">
      <c r="E337" s="25">
        <v>336</v>
      </c>
      <c r="F337" s="70">
        <f>D11</f>
        <v>0</v>
      </c>
      <c r="G337" s="71"/>
      <c r="H337" s="70"/>
      <c r="I337" s="70"/>
      <c r="J337" s="71"/>
      <c r="K337" s="70">
        <f>D27</f>
        <v>0</v>
      </c>
      <c r="L337" s="71"/>
      <c r="M337" s="48" t="e">
        <f t="shared" si="5"/>
        <v>#DIV/0!</v>
      </c>
    </row>
    <row r="338" spans="5:13" ht="13" customHeight="1">
      <c r="E338" s="25">
        <v>337</v>
      </c>
      <c r="F338" s="70">
        <f>D11</f>
        <v>0</v>
      </c>
      <c r="G338" s="71"/>
      <c r="H338" s="70"/>
      <c r="I338" s="70"/>
      <c r="J338" s="71"/>
      <c r="K338" s="70">
        <f>D27</f>
        <v>0</v>
      </c>
      <c r="L338" s="71"/>
      <c r="M338" s="48" t="e">
        <f t="shared" si="5"/>
        <v>#DIV/0!</v>
      </c>
    </row>
    <row r="339" spans="5:13" ht="13" customHeight="1">
      <c r="E339" s="25">
        <v>338</v>
      </c>
      <c r="F339" s="70">
        <f>D11</f>
        <v>0</v>
      </c>
      <c r="G339" s="71"/>
      <c r="H339" s="70"/>
      <c r="I339" s="70"/>
      <c r="J339" s="71"/>
      <c r="K339" s="70">
        <f>D27</f>
        <v>0</v>
      </c>
      <c r="L339" s="70" t="e">
        <f>D14</f>
        <v>#DIV/0!</v>
      </c>
      <c r="M339" s="48" t="e">
        <f t="shared" si="5"/>
        <v>#DIV/0!</v>
      </c>
    </row>
    <row r="340" spans="5:13" ht="13" customHeight="1">
      <c r="E340" s="25">
        <v>339</v>
      </c>
      <c r="F340" s="70">
        <f>D11</f>
        <v>0</v>
      </c>
      <c r="G340" s="71"/>
      <c r="H340" s="70"/>
      <c r="I340" s="70"/>
      <c r="J340" s="71"/>
      <c r="K340" s="70">
        <f>D27</f>
        <v>0</v>
      </c>
      <c r="L340" s="71"/>
      <c r="M340" s="48" t="e">
        <f t="shared" si="5"/>
        <v>#DIV/0!</v>
      </c>
    </row>
    <row r="341" spans="5:13" ht="13" customHeight="1">
      <c r="E341" s="25">
        <v>340</v>
      </c>
      <c r="F341" s="70">
        <f>D11</f>
        <v>0</v>
      </c>
      <c r="G341" s="71"/>
      <c r="H341" s="70">
        <f>Q3</f>
        <v>0</v>
      </c>
      <c r="I341" s="70">
        <f>Q4</f>
        <v>0</v>
      </c>
      <c r="J341" s="71"/>
      <c r="K341" s="70">
        <f>D27</f>
        <v>0</v>
      </c>
      <c r="L341" s="71"/>
      <c r="M341" s="48" t="e">
        <f t="shared" si="5"/>
        <v>#DIV/0!</v>
      </c>
    </row>
    <row r="342" spans="5:13" ht="13" customHeight="1">
      <c r="E342" s="25">
        <v>341</v>
      </c>
      <c r="F342" s="70">
        <f>D11</f>
        <v>0</v>
      </c>
      <c r="G342" s="71"/>
      <c r="H342" s="70"/>
      <c r="I342" s="70"/>
      <c r="J342" s="71"/>
      <c r="K342" s="70">
        <f>D27</f>
        <v>0</v>
      </c>
      <c r="L342" s="71"/>
      <c r="M342" s="48" t="e">
        <f t="shared" si="5"/>
        <v>#DIV/0!</v>
      </c>
    </row>
    <row r="343" spans="5:13" ht="13" customHeight="1">
      <c r="E343" s="25">
        <v>342</v>
      </c>
      <c r="F343" s="70">
        <f>D11</f>
        <v>0</v>
      </c>
      <c r="G343" s="71"/>
      <c r="H343" s="70"/>
      <c r="I343" s="70"/>
      <c r="J343" s="71"/>
      <c r="K343" s="70">
        <f>D27</f>
        <v>0</v>
      </c>
      <c r="L343" s="71"/>
      <c r="M343" s="48" t="e">
        <f t="shared" si="5"/>
        <v>#DIV/0!</v>
      </c>
    </row>
    <row r="344" spans="5:13" ht="13" customHeight="1">
      <c r="E344" s="25">
        <v>343</v>
      </c>
      <c r="F344" s="70">
        <f>D11</f>
        <v>0</v>
      </c>
      <c r="G344" s="71"/>
      <c r="H344" s="70"/>
      <c r="I344" s="70"/>
      <c r="J344" s="71"/>
      <c r="K344" s="70">
        <f>D27</f>
        <v>0</v>
      </c>
      <c r="L344" s="71"/>
      <c r="M344" s="48" t="e">
        <f t="shared" si="5"/>
        <v>#DIV/0!</v>
      </c>
    </row>
    <row r="345" spans="5:13" ht="13" customHeight="1">
      <c r="E345" s="25">
        <v>344</v>
      </c>
      <c r="F345" s="70">
        <f>D11</f>
        <v>0</v>
      </c>
      <c r="G345" s="71"/>
      <c r="H345" s="70"/>
      <c r="I345" s="70"/>
      <c r="J345" s="71"/>
      <c r="K345" s="70">
        <f>D27</f>
        <v>0</v>
      </c>
      <c r="L345" s="71"/>
      <c r="M345" s="48" t="e">
        <f t="shared" si="5"/>
        <v>#DIV/0!</v>
      </c>
    </row>
    <row r="346" spans="5:13" ht="13" customHeight="1">
      <c r="E346" s="25">
        <v>345</v>
      </c>
      <c r="F346" s="70">
        <f>D11</f>
        <v>0</v>
      </c>
      <c r="G346" s="70"/>
      <c r="H346" s="70"/>
      <c r="I346" s="70"/>
      <c r="J346" s="71"/>
      <c r="K346" s="70">
        <f>D27</f>
        <v>0</v>
      </c>
      <c r="L346" s="70" t="e">
        <f>D14</f>
        <v>#DIV/0!</v>
      </c>
      <c r="M346" s="48" t="e">
        <f t="shared" si="5"/>
        <v>#DIV/0!</v>
      </c>
    </row>
    <row r="347" spans="5:13" ht="13" customHeight="1">
      <c r="E347" s="25">
        <v>346</v>
      </c>
      <c r="F347" s="70">
        <f>D11</f>
        <v>0</v>
      </c>
      <c r="G347" s="71"/>
      <c r="H347" s="70"/>
      <c r="I347" s="70"/>
      <c r="J347" s="71"/>
      <c r="K347" s="70">
        <f>D27</f>
        <v>0</v>
      </c>
      <c r="L347" s="71"/>
      <c r="M347" s="48" t="e">
        <f t="shared" si="5"/>
        <v>#DIV/0!</v>
      </c>
    </row>
    <row r="348" spans="5:13" ht="13" customHeight="1">
      <c r="E348" s="25">
        <v>347</v>
      </c>
      <c r="F348" s="70">
        <f>D11</f>
        <v>0</v>
      </c>
      <c r="G348" s="71"/>
      <c r="H348" s="70"/>
      <c r="I348" s="70"/>
      <c r="J348" s="71"/>
      <c r="K348" s="70">
        <f>D27</f>
        <v>0</v>
      </c>
      <c r="L348" s="71"/>
      <c r="M348" s="48" t="e">
        <f t="shared" si="5"/>
        <v>#DIV/0!</v>
      </c>
    </row>
    <row r="349" spans="5:13" ht="13" customHeight="1">
      <c r="E349" s="25">
        <v>348</v>
      </c>
      <c r="F349" s="70">
        <f>D11</f>
        <v>0</v>
      </c>
      <c r="G349" s="71"/>
      <c r="H349" s="70"/>
      <c r="I349" s="70"/>
      <c r="J349" s="71"/>
      <c r="K349" s="70">
        <f>D27</f>
        <v>0</v>
      </c>
      <c r="L349" s="71"/>
      <c r="M349" s="48" t="e">
        <f t="shared" si="5"/>
        <v>#DIV/0!</v>
      </c>
    </row>
    <row r="350" spans="5:13" ht="13" customHeight="1">
      <c r="E350" s="25">
        <v>349</v>
      </c>
      <c r="F350" s="70">
        <f>D11</f>
        <v>0</v>
      </c>
      <c r="G350" s="71"/>
      <c r="H350" s="70"/>
      <c r="I350" s="70"/>
      <c r="J350" s="71"/>
      <c r="K350" s="70">
        <f>D27</f>
        <v>0</v>
      </c>
      <c r="L350" s="71"/>
      <c r="M350" s="48" t="e">
        <f t="shared" si="5"/>
        <v>#DIV/0!</v>
      </c>
    </row>
    <row r="351" spans="5:13" ht="13" customHeight="1">
      <c r="E351" s="25">
        <v>350</v>
      </c>
      <c r="F351" s="70">
        <f>D11</f>
        <v>0</v>
      </c>
      <c r="G351" s="71"/>
      <c r="H351" s="70"/>
      <c r="I351" s="70"/>
      <c r="J351" s="71"/>
      <c r="K351" s="70">
        <f>D27</f>
        <v>0</v>
      </c>
      <c r="L351" s="71"/>
      <c r="M351" s="48" t="e">
        <f t="shared" si="5"/>
        <v>#DIV/0!</v>
      </c>
    </row>
    <row r="352" spans="5:13" ht="13" customHeight="1">
      <c r="E352" s="25">
        <v>351</v>
      </c>
      <c r="F352" s="70">
        <f>D11</f>
        <v>0</v>
      </c>
      <c r="G352" s="71"/>
      <c r="H352" s="70"/>
      <c r="I352" s="70"/>
      <c r="J352" s="71"/>
      <c r="K352" s="70">
        <f>D27</f>
        <v>0</v>
      </c>
      <c r="L352" s="71"/>
      <c r="M352" s="48" t="e">
        <f t="shared" si="5"/>
        <v>#DIV/0!</v>
      </c>
    </row>
    <row r="353" spans="5:13" ht="13" customHeight="1">
      <c r="E353" s="25">
        <v>352</v>
      </c>
      <c r="F353" s="70">
        <f>D11</f>
        <v>0</v>
      </c>
      <c r="G353" s="71"/>
      <c r="H353" s="70"/>
      <c r="I353" s="70"/>
      <c r="J353" s="71"/>
      <c r="K353" s="70">
        <f>D27</f>
        <v>0</v>
      </c>
      <c r="L353" s="70" t="e">
        <f>D14</f>
        <v>#DIV/0!</v>
      </c>
      <c r="M353" s="48" t="e">
        <f t="shared" si="5"/>
        <v>#DIV/0!</v>
      </c>
    </row>
    <row r="354" spans="5:13" ht="13" customHeight="1">
      <c r="E354" s="25">
        <v>353</v>
      </c>
      <c r="F354" s="70">
        <f>D11</f>
        <v>0</v>
      </c>
      <c r="G354" s="71"/>
      <c r="H354" s="70"/>
      <c r="I354" s="70"/>
      <c r="J354" s="71"/>
      <c r="K354" s="70">
        <f>D27</f>
        <v>0</v>
      </c>
      <c r="L354" s="71"/>
      <c r="M354" s="48" t="e">
        <f t="shared" si="5"/>
        <v>#DIV/0!</v>
      </c>
    </row>
    <row r="355" spans="5:13" ht="13" customHeight="1">
      <c r="E355" s="25">
        <v>354</v>
      </c>
      <c r="F355" s="70">
        <f>D11</f>
        <v>0</v>
      </c>
      <c r="G355" s="71"/>
      <c r="H355" s="70"/>
      <c r="I355" s="70"/>
      <c r="J355" s="71"/>
      <c r="K355" s="70">
        <f>D27</f>
        <v>0</v>
      </c>
      <c r="L355" s="71"/>
      <c r="M355" s="48" t="e">
        <f t="shared" si="5"/>
        <v>#DIV/0!</v>
      </c>
    </row>
    <row r="356" spans="5:13" ht="13" customHeight="1">
      <c r="E356" s="25">
        <v>355</v>
      </c>
      <c r="F356" s="70">
        <f>D11</f>
        <v>0</v>
      </c>
      <c r="G356" s="71"/>
      <c r="H356" s="70">
        <f>Q3</f>
        <v>0</v>
      </c>
      <c r="I356" s="70">
        <f>Q4</f>
        <v>0</v>
      </c>
      <c r="J356" s="71"/>
      <c r="K356" s="70">
        <f>D27</f>
        <v>0</v>
      </c>
      <c r="L356" s="71"/>
      <c r="M356" s="48" t="e">
        <f t="shared" si="5"/>
        <v>#DIV/0!</v>
      </c>
    </row>
    <row r="357" spans="5:13" ht="13" customHeight="1">
      <c r="E357" s="25">
        <v>356</v>
      </c>
      <c r="F357" s="70">
        <f>D11</f>
        <v>0</v>
      </c>
      <c r="G357" s="71"/>
      <c r="H357" s="70"/>
      <c r="I357" s="70"/>
      <c r="J357" s="71"/>
      <c r="K357" s="70">
        <f>D27</f>
        <v>0</v>
      </c>
      <c r="L357" s="71"/>
      <c r="M357" s="48" t="e">
        <f t="shared" si="5"/>
        <v>#DIV/0!</v>
      </c>
    </row>
    <row r="358" spans="5:13" ht="13" customHeight="1">
      <c r="E358" s="25">
        <v>357</v>
      </c>
      <c r="F358" s="70">
        <f>D11</f>
        <v>0</v>
      </c>
      <c r="G358" s="71"/>
      <c r="H358" s="70"/>
      <c r="I358" s="70"/>
      <c r="J358" s="71"/>
      <c r="K358" s="70">
        <f>D27</f>
        <v>0</v>
      </c>
      <c r="L358" s="71"/>
      <c r="M358" s="48" t="e">
        <f t="shared" si="5"/>
        <v>#DIV/0!</v>
      </c>
    </row>
    <row r="359" spans="5:13" ht="13" customHeight="1">
      <c r="E359" s="25">
        <v>358</v>
      </c>
      <c r="F359" s="70">
        <f>D11</f>
        <v>0</v>
      </c>
      <c r="G359" s="71"/>
      <c r="H359" s="70"/>
      <c r="I359" s="70"/>
      <c r="J359" s="71"/>
      <c r="K359" s="70">
        <f>D27</f>
        <v>0</v>
      </c>
      <c r="L359" s="71"/>
      <c r="M359" s="48" t="e">
        <f t="shared" si="5"/>
        <v>#DIV/0!</v>
      </c>
    </row>
    <row r="360" spans="5:13" ht="13" customHeight="1">
      <c r="E360" s="25">
        <v>359</v>
      </c>
      <c r="F360" s="70">
        <f>D11</f>
        <v>0</v>
      </c>
      <c r="G360" s="71"/>
      <c r="H360" s="70"/>
      <c r="I360" s="70"/>
      <c r="J360" s="71"/>
      <c r="K360" s="70">
        <f>D27</f>
        <v>0</v>
      </c>
      <c r="L360" s="71"/>
      <c r="M360" s="48" t="e">
        <f t="shared" si="5"/>
        <v>#DIV/0!</v>
      </c>
    </row>
    <row r="361" spans="5:13" ht="13" customHeight="1">
      <c r="E361" s="25">
        <v>360</v>
      </c>
      <c r="F361" s="70">
        <f>D11</f>
        <v>0</v>
      </c>
      <c r="G361" s="70">
        <f>D6</f>
        <v>0</v>
      </c>
      <c r="H361" s="70"/>
      <c r="I361" s="70"/>
      <c r="J361" s="71"/>
      <c r="K361" s="70">
        <f>D27</f>
        <v>0</v>
      </c>
      <c r="L361" s="70" t="e">
        <f>D14</f>
        <v>#DIV/0!</v>
      </c>
      <c r="M361" s="48" t="e">
        <f t="shared" si="5"/>
        <v>#DIV/0!</v>
      </c>
    </row>
    <row r="362" spans="5:13" ht="13" customHeight="1">
      <c r="E362" s="25">
        <v>361</v>
      </c>
      <c r="F362" s="70">
        <f>D11</f>
        <v>0</v>
      </c>
      <c r="G362" s="71"/>
      <c r="H362" s="70"/>
      <c r="I362" s="70"/>
      <c r="J362" s="71"/>
      <c r="K362" s="70">
        <f>D27</f>
        <v>0</v>
      </c>
      <c r="L362" s="71"/>
      <c r="M362" s="48" t="e">
        <f t="shared" si="5"/>
        <v>#DIV/0!</v>
      </c>
    </row>
    <row r="363" spans="5:13" ht="13" customHeight="1">
      <c r="E363" s="25">
        <v>362</v>
      </c>
      <c r="F363" s="70">
        <f>D11</f>
        <v>0</v>
      </c>
      <c r="G363" s="71"/>
      <c r="H363" s="70"/>
      <c r="I363" s="70"/>
      <c r="J363" s="71"/>
      <c r="K363" s="70">
        <f>D27</f>
        <v>0</v>
      </c>
      <c r="L363" s="71"/>
      <c r="M363" s="48" t="e">
        <f t="shared" si="5"/>
        <v>#DIV/0!</v>
      </c>
    </row>
    <row r="364" spans="5:13" ht="13" customHeight="1">
      <c r="E364" s="25">
        <v>363</v>
      </c>
      <c r="F364" s="70">
        <f>D11</f>
        <v>0</v>
      </c>
      <c r="G364" s="71"/>
      <c r="H364" s="70"/>
      <c r="I364" s="70"/>
      <c r="J364" s="71"/>
      <c r="K364" s="70">
        <f>D27</f>
        <v>0</v>
      </c>
      <c r="L364" s="71"/>
      <c r="M364" s="48" t="e">
        <f t="shared" si="5"/>
        <v>#DIV/0!</v>
      </c>
    </row>
    <row r="365" spans="5:13" ht="13" customHeight="1">
      <c r="E365" s="25">
        <v>364</v>
      </c>
      <c r="F365" s="70">
        <f>D11</f>
        <v>0</v>
      </c>
      <c r="G365" s="71"/>
      <c r="H365" s="70"/>
      <c r="I365" s="70"/>
      <c r="J365" s="71"/>
      <c r="K365" s="70">
        <f>D27</f>
        <v>0</v>
      </c>
      <c r="L365" s="71"/>
      <c r="M365" s="48" t="e">
        <f t="shared" si="5"/>
        <v>#DIV/0!</v>
      </c>
    </row>
    <row r="366" spans="5:13" ht="13" customHeight="1">
      <c r="E366" s="42">
        <v>365</v>
      </c>
      <c r="F366" s="72">
        <f>D11</f>
        <v>0</v>
      </c>
      <c r="G366" s="73"/>
      <c r="H366" s="72"/>
      <c r="I366" s="72"/>
      <c r="J366" s="72">
        <f>D17</f>
        <v>0</v>
      </c>
      <c r="K366" s="72">
        <f>D27</f>
        <v>0</v>
      </c>
      <c r="L366" s="73"/>
      <c r="M366" s="48" t="e">
        <f t="shared" si="5"/>
        <v>#DIV/0!</v>
      </c>
    </row>
    <row r="367" spans="5:13" ht="13" customHeight="1"/>
    <row r="368" spans="5:13" ht="13" customHeight="1">
      <c r="M368" s="45"/>
    </row>
  </sheetData>
  <mergeCells count="1">
    <mergeCell ref="R2:S2"/>
  </mergeCells>
  <pageMargins left="1.299212598425197" right="0.31496062992125984" top="0.55118110236220474" bottom="0.55118110236220474" header="0.31496062992125984" footer="0.31496062992125984"/>
  <pageSetup paperSize="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68"/>
  <sheetViews>
    <sheetView zoomScaleNormal="100" workbookViewId="0">
      <pane xSplit="5" ySplit="11" topLeftCell="F17" activePane="bottomRight" state="frozen"/>
      <selection pane="topRight" activeCell="F1" sqref="F1"/>
      <selection pane="bottomLeft" activeCell="A12" sqref="A12"/>
      <selection pane="bottomRight" activeCell="M2" sqref="M2:M366"/>
    </sheetView>
  </sheetViews>
  <sheetFormatPr baseColWidth="10" defaultRowHeight="15.5"/>
  <cols>
    <col min="1" max="1" width="29.15234375" style="2" customWidth="1"/>
    <col min="2" max="2" width="8.61328125" style="2" customWidth="1"/>
    <col min="3" max="4" width="8.61328125" style="28" customWidth="1"/>
    <col min="5" max="5" width="3.4609375" style="43" customWidth="1"/>
    <col min="6" max="6" width="7.53515625" style="44" customWidth="1"/>
    <col min="7" max="7" width="7.921875" style="44" customWidth="1"/>
    <col min="8" max="8" width="6.61328125" style="45" customWidth="1"/>
    <col min="9" max="9" width="9.765625" style="45" customWidth="1"/>
    <col min="10" max="10" width="9.4609375" style="44" customWidth="1"/>
    <col min="11" max="11" width="6.61328125" style="44" customWidth="1"/>
    <col min="12" max="12" width="9.23046875" style="44" customWidth="1"/>
    <col min="13" max="13" width="8.61328125" style="44" customWidth="1"/>
    <col min="14" max="14" width="8.61328125" style="24" customWidth="1"/>
    <col min="15" max="15" width="7.84375" style="24" customWidth="1"/>
    <col min="16" max="16" width="6.61328125" style="24" customWidth="1"/>
    <col min="17" max="17" width="10" style="24" customWidth="1"/>
    <col min="18" max="19" width="6.61328125" style="24" customWidth="1"/>
    <col min="20" max="20" width="6.84375" style="2" customWidth="1"/>
    <col min="21" max="21" width="5.84375" customWidth="1"/>
  </cols>
  <sheetData>
    <row r="1" spans="1:21" s="14" customFormat="1" ht="13" customHeight="1">
      <c r="A1" s="88" t="s">
        <v>59</v>
      </c>
      <c r="B1" s="84">
        <f>Ventas!D4</f>
        <v>0</v>
      </c>
      <c r="C1" s="83"/>
      <c r="D1" s="94" t="s">
        <v>74</v>
      </c>
      <c r="E1" s="23" t="s">
        <v>79</v>
      </c>
      <c r="F1" s="65" t="s">
        <v>75</v>
      </c>
      <c r="G1" s="66" t="s">
        <v>76</v>
      </c>
      <c r="H1" s="67">
        <v>10</v>
      </c>
      <c r="I1" s="67">
        <v>40</v>
      </c>
      <c r="J1" s="66" t="s">
        <v>128</v>
      </c>
      <c r="K1" s="68" t="s">
        <v>129</v>
      </c>
      <c r="L1" s="69" t="s">
        <v>77</v>
      </c>
      <c r="M1" s="47" t="s">
        <v>78</v>
      </c>
      <c r="N1" s="24"/>
      <c r="O1" s="24"/>
      <c r="P1" s="24"/>
      <c r="Q1" s="24"/>
      <c r="R1" s="24"/>
      <c r="S1" s="24"/>
      <c r="T1" s="24"/>
    </row>
    <row r="2" spans="1:21" s="14" customFormat="1" ht="13" customHeight="1">
      <c r="A2" s="88" t="s">
        <v>92</v>
      </c>
      <c r="B2" s="84">
        <f>Ventas!D5</f>
        <v>0</v>
      </c>
      <c r="C2" s="86"/>
      <c r="D2" s="24"/>
      <c r="E2" s="25">
        <v>1</v>
      </c>
      <c r="F2" s="70">
        <f>D11</f>
        <v>0</v>
      </c>
      <c r="G2" s="71"/>
      <c r="H2" s="70"/>
      <c r="I2" s="70"/>
      <c r="J2" s="71"/>
      <c r="K2" s="70">
        <f>D27</f>
        <v>0</v>
      </c>
      <c r="L2" s="70"/>
      <c r="M2" s="48">
        <f>(F2+G2+H2+I2)-(J2+K2+L2)</f>
        <v>0</v>
      </c>
      <c r="N2" s="74" t="s">
        <v>81</v>
      </c>
      <c r="O2" s="108"/>
      <c r="P2" s="109">
        <v>0.15</v>
      </c>
      <c r="Q2" s="24"/>
      <c r="R2" s="405" t="s">
        <v>82</v>
      </c>
      <c r="S2" s="406"/>
      <c r="T2" s="24"/>
    </row>
    <row r="3" spans="1:21" s="14" customFormat="1" ht="13" customHeight="1">
      <c r="A3" s="89" t="s">
        <v>89</v>
      </c>
      <c r="B3" s="87">
        <f>Ventas!D6</f>
        <v>0</v>
      </c>
      <c r="C3" s="86"/>
      <c r="D3" s="24"/>
      <c r="E3" s="25">
        <v>2</v>
      </c>
      <c r="F3" s="70">
        <f>D11</f>
        <v>0</v>
      </c>
      <c r="G3" s="71"/>
      <c r="H3" s="70"/>
      <c r="I3" s="70"/>
      <c r="J3" s="71"/>
      <c r="K3" s="70">
        <f>D27</f>
        <v>0</v>
      </c>
      <c r="L3" s="70"/>
      <c r="M3" s="48">
        <f>M2+SUM(F3:I3)-SUM(J3:L3)</f>
        <v>0</v>
      </c>
      <c r="N3" s="75" t="s">
        <v>83</v>
      </c>
      <c r="O3" s="110">
        <v>5.8999999999999997E-2</v>
      </c>
      <c r="P3" s="111"/>
      <c r="Q3" s="104">
        <f>B1*S3/2</f>
        <v>0</v>
      </c>
      <c r="R3" s="51">
        <v>10</v>
      </c>
      <c r="S3" s="105">
        <v>0.53969999999999996</v>
      </c>
      <c r="T3" s="24"/>
      <c r="U3" s="101"/>
    </row>
    <row r="4" spans="1:21" s="14" customFormat="1" ht="13" customHeight="1">
      <c r="A4" s="89" t="s">
        <v>90</v>
      </c>
      <c r="B4" s="87">
        <f>Ventas!D7</f>
        <v>0</v>
      </c>
      <c r="C4" s="86"/>
      <c r="D4" s="95">
        <f>B6*0.5/2</f>
        <v>0</v>
      </c>
      <c r="E4" s="25">
        <v>3</v>
      </c>
      <c r="F4" s="70">
        <f>D11</f>
        <v>0</v>
      </c>
      <c r="G4" s="71"/>
      <c r="H4" s="70"/>
      <c r="I4" s="70"/>
      <c r="J4" s="71"/>
      <c r="K4" s="70">
        <f>D27</f>
        <v>0</v>
      </c>
      <c r="L4" s="70"/>
      <c r="M4" s="48">
        <f t="shared" ref="M4:M67" si="0">M3+SUM(F4:I4)-SUM(J4:L4)</f>
        <v>0</v>
      </c>
      <c r="N4" s="75" t="s">
        <v>84</v>
      </c>
      <c r="O4" s="110">
        <v>0.25</v>
      </c>
      <c r="P4" s="111"/>
      <c r="Q4" s="104">
        <f>S4*B1/2</f>
        <v>0</v>
      </c>
      <c r="R4" s="51">
        <v>40</v>
      </c>
      <c r="S4" s="106">
        <v>0.23130000000000001</v>
      </c>
      <c r="T4" s="24"/>
      <c r="U4" s="101"/>
    </row>
    <row r="5" spans="1:21" s="14" customFormat="1" ht="13" customHeight="1">
      <c r="A5" s="89" t="s">
        <v>91</v>
      </c>
      <c r="B5" s="87">
        <f>Ventas!D8</f>
        <v>0</v>
      </c>
      <c r="C5" s="86"/>
      <c r="E5" s="25">
        <v>4</v>
      </c>
      <c r="F5" s="70">
        <f>D11</f>
        <v>0</v>
      </c>
      <c r="G5" s="71"/>
      <c r="H5" s="70"/>
      <c r="I5" s="70"/>
      <c r="J5" s="71"/>
      <c r="K5" s="70">
        <f>D27</f>
        <v>0</v>
      </c>
      <c r="L5" s="70"/>
      <c r="M5" s="48">
        <f t="shared" si="0"/>
        <v>0</v>
      </c>
      <c r="N5" s="76" t="s">
        <v>85</v>
      </c>
      <c r="O5" s="112">
        <f>P5-O3-O4</f>
        <v>0.54099999999999993</v>
      </c>
      <c r="P5" s="113">
        <v>0.85</v>
      </c>
      <c r="Q5" s="104">
        <f>S5*B1/2</f>
        <v>0</v>
      </c>
      <c r="R5" s="52">
        <v>60</v>
      </c>
      <c r="S5" s="106"/>
      <c r="T5" s="24"/>
      <c r="U5" s="101"/>
    </row>
    <row r="6" spans="1:21" s="14" customFormat="1" ht="13" customHeight="1">
      <c r="A6" s="82" t="s">
        <v>86</v>
      </c>
      <c r="B6" s="93">
        <f>Ventas!D9</f>
        <v>0</v>
      </c>
      <c r="C6" s="96"/>
      <c r="D6" s="50">
        <f>(SUM(B2:B6)*50%)</f>
        <v>0</v>
      </c>
      <c r="E6" s="25">
        <v>5</v>
      </c>
      <c r="F6" s="70">
        <f>D11</f>
        <v>0</v>
      </c>
      <c r="G6" s="71"/>
      <c r="H6" s="70"/>
      <c r="I6" s="70"/>
      <c r="J6" s="71"/>
      <c r="K6" s="70">
        <f>D27</f>
        <v>0</v>
      </c>
      <c r="L6" s="70"/>
      <c r="M6" s="48">
        <f t="shared" si="0"/>
        <v>0</v>
      </c>
      <c r="P6" s="77">
        <f>P2+P5</f>
        <v>1</v>
      </c>
      <c r="Q6" s="50">
        <f>S6*B1/2</f>
        <v>0</v>
      </c>
      <c r="R6" s="52">
        <v>0</v>
      </c>
      <c r="S6" s="54">
        <v>0</v>
      </c>
      <c r="T6" s="24"/>
      <c r="U6" s="101"/>
    </row>
    <row r="7" spans="1:21" s="14" customFormat="1" ht="13" customHeight="1">
      <c r="A7" s="88" t="s">
        <v>33</v>
      </c>
      <c r="B7" s="84">
        <f>Ventas!D13</f>
        <v>0</v>
      </c>
      <c r="C7" s="86"/>
      <c r="D7" s="50">
        <f>D4+D6</f>
        <v>0</v>
      </c>
      <c r="E7" s="25">
        <v>6</v>
      </c>
      <c r="F7" s="70">
        <f>D11</f>
        <v>0</v>
      </c>
      <c r="G7" s="71"/>
      <c r="H7" s="70"/>
      <c r="I7" s="70"/>
      <c r="J7" s="71"/>
      <c r="K7" s="70">
        <f>D27</f>
        <v>0</v>
      </c>
      <c r="L7" s="70"/>
      <c r="M7" s="48">
        <f t="shared" si="0"/>
        <v>0</v>
      </c>
      <c r="Q7" s="50">
        <f>S7*B1/2</f>
        <v>0</v>
      </c>
      <c r="R7" s="51">
        <v>0</v>
      </c>
      <c r="S7" s="54">
        <v>0</v>
      </c>
      <c r="T7" s="24"/>
      <c r="U7" s="101"/>
    </row>
    <row r="8" spans="1:21" s="14" customFormat="1" ht="13" customHeight="1">
      <c r="A8" s="89" t="s">
        <v>24</v>
      </c>
      <c r="B8" s="87">
        <f>Ventas!D14</f>
        <v>0</v>
      </c>
      <c r="C8" s="92">
        <f>SUM(B1:B8)</f>
        <v>0</v>
      </c>
      <c r="D8" s="24"/>
      <c r="E8" s="25">
        <v>7</v>
      </c>
      <c r="F8" s="70">
        <f>D11</f>
        <v>0</v>
      </c>
      <c r="G8" s="71"/>
      <c r="H8" s="70"/>
      <c r="I8" s="70"/>
      <c r="J8" s="71"/>
      <c r="K8" s="70">
        <f>D27</f>
        <v>0</v>
      </c>
      <c r="L8" s="70"/>
      <c r="M8" s="48">
        <f t="shared" si="0"/>
        <v>0</v>
      </c>
      <c r="N8" s="24"/>
      <c r="O8" s="24"/>
      <c r="P8" s="24"/>
      <c r="Q8" s="114">
        <f>SUM(Q3:Q7)</f>
        <v>0</v>
      </c>
      <c r="R8" s="53" t="s">
        <v>19</v>
      </c>
      <c r="S8" s="107">
        <f>SUM(S3:S7)</f>
        <v>0.77099999999999991</v>
      </c>
      <c r="T8" s="24"/>
      <c r="U8" s="101"/>
    </row>
    <row r="9" spans="1:21" s="14" customFormat="1" ht="13" customHeight="1">
      <c r="A9" s="88" t="s">
        <v>8</v>
      </c>
      <c r="B9" s="84">
        <f>Ventas!D19</f>
        <v>0</v>
      </c>
      <c r="C9" s="85"/>
      <c r="D9" s="24"/>
      <c r="E9" s="25">
        <v>8</v>
      </c>
      <c r="F9" s="70">
        <f>D11</f>
        <v>0</v>
      </c>
      <c r="G9" s="71"/>
      <c r="H9" s="70"/>
      <c r="I9" s="70"/>
      <c r="J9" s="71"/>
      <c r="K9" s="70">
        <f>D27</f>
        <v>0</v>
      </c>
      <c r="L9" s="70"/>
      <c r="M9" s="48">
        <f t="shared" si="0"/>
        <v>0</v>
      </c>
      <c r="N9" s="24"/>
      <c r="O9" s="24"/>
      <c r="P9" s="24"/>
      <c r="Q9" s="114"/>
      <c r="R9" s="24"/>
      <c r="S9" s="24"/>
      <c r="T9" s="24"/>
    </row>
    <row r="10" spans="1:21" s="14" customFormat="1" ht="13" customHeight="1">
      <c r="A10" s="89" t="s">
        <v>10</v>
      </c>
      <c r="B10" s="87">
        <f>Ventas!D20</f>
        <v>0</v>
      </c>
      <c r="C10" s="85"/>
      <c r="D10" s="24"/>
      <c r="E10" s="25">
        <v>9</v>
      </c>
      <c r="F10" s="70">
        <f>D11</f>
        <v>0</v>
      </c>
      <c r="G10" s="71"/>
      <c r="H10" s="70"/>
      <c r="I10" s="70"/>
      <c r="J10" s="71"/>
      <c r="K10" s="70">
        <f>D27</f>
        <v>0</v>
      </c>
      <c r="L10" s="70"/>
      <c r="M10" s="48">
        <f t="shared" si="0"/>
        <v>0</v>
      </c>
      <c r="N10" s="24"/>
      <c r="O10" s="27"/>
      <c r="P10" s="24"/>
      <c r="Q10" s="114"/>
      <c r="R10" s="24"/>
      <c r="S10" s="24"/>
      <c r="T10" s="24"/>
    </row>
    <row r="11" spans="1:21" ht="12" customHeight="1">
      <c r="A11" s="91" t="s">
        <v>9</v>
      </c>
      <c r="B11" s="92">
        <f>Ventas!D21</f>
        <v>0</v>
      </c>
      <c r="C11" s="90">
        <f>SUM(B9:B11)</f>
        <v>0</v>
      </c>
      <c r="D11" s="26">
        <f>(((B1*0.15)+((B2+B3+B4+B5+B6)*0.5)+(B7+B8+B9+B10+B11+B12))/30)</f>
        <v>0</v>
      </c>
      <c r="E11" s="25">
        <v>10</v>
      </c>
      <c r="F11" s="70">
        <f>D11</f>
        <v>0</v>
      </c>
      <c r="G11" s="71"/>
      <c r="H11" s="70"/>
      <c r="I11" s="70"/>
      <c r="J11" s="71"/>
      <c r="K11" s="70">
        <f>D27</f>
        <v>0</v>
      </c>
      <c r="L11" s="71"/>
      <c r="M11" s="48">
        <f t="shared" si="0"/>
        <v>0</v>
      </c>
      <c r="P11" s="27"/>
      <c r="Q11" s="114"/>
    </row>
    <row r="12" spans="1:21" s="14" customFormat="1" ht="13" customHeight="1">
      <c r="A12" s="97" t="s">
        <v>4</v>
      </c>
      <c r="B12" s="98">
        <f>Ventas!D23</f>
        <v>0</v>
      </c>
      <c r="C12" s="99"/>
      <c r="D12" s="28"/>
      <c r="E12" s="25">
        <v>11</v>
      </c>
      <c r="F12" s="70">
        <f>D11</f>
        <v>0</v>
      </c>
      <c r="G12" s="71"/>
      <c r="H12" s="70"/>
      <c r="I12" s="70"/>
      <c r="J12" s="71"/>
      <c r="K12" s="70">
        <f>D27</f>
        <v>0</v>
      </c>
      <c r="L12" s="71"/>
      <c r="M12" s="48">
        <f t="shared" si="0"/>
        <v>0</v>
      </c>
      <c r="N12" s="24"/>
      <c r="O12" s="24"/>
      <c r="P12" s="24"/>
      <c r="Q12" s="114"/>
      <c r="R12" s="24"/>
      <c r="S12" s="24"/>
      <c r="T12" s="24"/>
    </row>
    <row r="13" spans="1:21" s="14" customFormat="1" ht="13" customHeight="1">
      <c r="A13" s="21" t="s">
        <v>65</v>
      </c>
      <c r="B13" s="29" t="e">
        <f>'Estado de Resultados'!D14</f>
        <v>#DIV/0!</v>
      </c>
      <c r="C13" s="30"/>
      <c r="D13" s="31"/>
      <c r="E13" s="25">
        <v>12</v>
      </c>
      <c r="F13" s="70">
        <f>D11</f>
        <v>0</v>
      </c>
      <c r="G13" s="71"/>
      <c r="H13" s="70"/>
      <c r="I13" s="70"/>
      <c r="J13" s="71"/>
      <c r="K13" s="70">
        <f>D27</f>
        <v>0</v>
      </c>
      <c r="L13" s="71"/>
      <c r="M13" s="48">
        <f t="shared" si="0"/>
        <v>0</v>
      </c>
      <c r="N13" s="24"/>
      <c r="O13" s="24"/>
      <c r="P13" s="24"/>
      <c r="Q13" s="24"/>
      <c r="R13" s="24"/>
      <c r="S13" s="24"/>
      <c r="T13" s="24"/>
    </row>
    <row r="14" spans="1:21" ht="12" customHeight="1">
      <c r="A14" s="22" t="s">
        <v>71</v>
      </c>
      <c r="B14" s="32" t="e">
        <f>'Estado de Resultados'!D15+'Estado de Resultados'!D16+'Estado de Resultados'!D17</f>
        <v>#DIV/0!</v>
      </c>
      <c r="C14" s="33" t="e">
        <f>SUM(B13:B14)</f>
        <v>#DIV/0!</v>
      </c>
      <c r="D14" s="26" t="e">
        <f>C14/4</f>
        <v>#DIV/0!</v>
      </c>
      <c r="E14" s="25">
        <v>13</v>
      </c>
      <c r="F14" s="70">
        <f>D11</f>
        <v>0</v>
      </c>
      <c r="G14" s="71"/>
      <c r="H14" s="70"/>
      <c r="I14" s="70"/>
      <c r="J14" s="71"/>
      <c r="K14" s="70">
        <f>D27</f>
        <v>0</v>
      </c>
      <c r="L14" s="71"/>
      <c r="M14" s="48">
        <f t="shared" si="0"/>
        <v>0</v>
      </c>
    </row>
    <row r="15" spans="1:21" s="14" customFormat="1" ht="13" customHeight="1">
      <c r="A15" s="2"/>
      <c r="B15" s="2"/>
      <c r="C15" s="28"/>
      <c r="D15" s="28"/>
      <c r="E15" s="25">
        <v>14</v>
      </c>
      <c r="F15" s="70">
        <f>D11</f>
        <v>0</v>
      </c>
      <c r="G15" s="71"/>
      <c r="H15" s="70"/>
      <c r="I15" s="70"/>
      <c r="J15" s="71"/>
      <c r="K15" s="70">
        <f>D27</f>
        <v>0</v>
      </c>
      <c r="L15" s="71"/>
      <c r="M15" s="48">
        <f t="shared" si="0"/>
        <v>0</v>
      </c>
      <c r="N15" s="24"/>
      <c r="O15" s="24"/>
      <c r="P15" s="24"/>
      <c r="Q15" s="24"/>
      <c r="R15" s="24"/>
      <c r="S15" s="24"/>
      <c r="T15" s="24"/>
    </row>
    <row r="16" spans="1:21" s="14" customFormat="1" ht="13" customHeight="1">
      <c r="A16" s="16" t="s">
        <v>0</v>
      </c>
      <c r="B16" s="58">
        <f>'Estado de Resultados'!D24</f>
        <v>0</v>
      </c>
      <c r="C16" s="35"/>
      <c r="D16" s="24"/>
      <c r="E16" s="25">
        <v>15</v>
      </c>
      <c r="F16" s="70">
        <f>D11</f>
        <v>0</v>
      </c>
      <c r="G16" s="71"/>
      <c r="H16" s="70"/>
      <c r="I16" s="70"/>
      <c r="J16" s="71"/>
      <c r="K16" s="70">
        <f>D27</f>
        <v>0</v>
      </c>
      <c r="L16" s="70"/>
      <c r="M16" s="48">
        <f t="shared" si="0"/>
        <v>0</v>
      </c>
      <c r="N16" s="24"/>
      <c r="O16" s="24"/>
      <c r="P16" s="24"/>
      <c r="Q16" s="24"/>
      <c r="R16" s="24"/>
      <c r="S16" s="24"/>
      <c r="T16" s="24"/>
    </row>
    <row r="17" spans="1:20" s="14" customFormat="1" ht="13" customHeight="1">
      <c r="A17" s="17" t="s">
        <v>1</v>
      </c>
      <c r="B17" s="59">
        <f>'Estado de Resultados'!D25</f>
        <v>0</v>
      </c>
      <c r="C17" s="57">
        <f>B16+B17+B21+B27+B25+C24</f>
        <v>0</v>
      </c>
      <c r="D17" s="26">
        <f>C17</f>
        <v>0</v>
      </c>
      <c r="E17" s="25">
        <v>16</v>
      </c>
      <c r="F17" s="70">
        <f>D11</f>
        <v>0</v>
      </c>
      <c r="G17" s="71"/>
      <c r="H17" s="70"/>
      <c r="I17" s="70"/>
      <c r="J17" s="71"/>
      <c r="K17" s="70">
        <f>D27</f>
        <v>0</v>
      </c>
      <c r="L17" s="71"/>
      <c r="M17" s="48">
        <f t="shared" si="0"/>
        <v>0</v>
      </c>
      <c r="N17" s="24"/>
      <c r="O17" s="24"/>
      <c r="P17" s="24"/>
      <c r="Q17" s="24"/>
      <c r="R17" s="24"/>
      <c r="S17" s="24"/>
      <c r="T17" s="24"/>
    </row>
    <row r="18" spans="1:20" s="14" customFormat="1" ht="13" customHeight="1">
      <c r="A18" s="18" t="s">
        <v>2</v>
      </c>
      <c r="B18" s="34">
        <v>0</v>
      </c>
      <c r="C18" s="38"/>
      <c r="D18" s="24"/>
      <c r="E18" s="25">
        <v>17</v>
      </c>
      <c r="F18" s="70">
        <f>D11</f>
        <v>0</v>
      </c>
      <c r="G18" s="71"/>
      <c r="H18" s="70"/>
      <c r="I18" s="70"/>
      <c r="J18" s="71"/>
      <c r="K18" s="70">
        <f>D27</f>
        <v>0</v>
      </c>
      <c r="L18" s="71"/>
      <c r="M18" s="48">
        <f t="shared" si="0"/>
        <v>0</v>
      </c>
      <c r="N18" s="24"/>
      <c r="O18" s="27">
        <f>F3</f>
        <v>0</v>
      </c>
      <c r="P18" s="24"/>
      <c r="Q18" s="24"/>
      <c r="R18" s="24"/>
      <c r="S18" s="24"/>
      <c r="T18" s="24"/>
    </row>
    <row r="19" spans="1:20" s="14" customFormat="1" ht="13" customHeight="1">
      <c r="A19" s="19" t="s">
        <v>72</v>
      </c>
      <c r="B19" s="36">
        <v>0</v>
      </c>
      <c r="C19" s="38"/>
      <c r="D19" s="24"/>
      <c r="E19" s="25">
        <v>18</v>
      </c>
      <c r="F19" s="70">
        <f>D11</f>
        <v>0</v>
      </c>
      <c r="G19" s="71"/>
      <c r="H19" s="70"/>
      <c r="I19" s="70"/>
      <c r="J19" s="71"/>
      <c r="K19" s="70">
        <f>D27</f>
        <v>0</v>
      </c>
      <c r="L19" s="71"/>
      <c r="M19" s="48">
        <f t="shared" si="0"/>
        <v>0</v>
      </c>
      <c r="N19" s="24"/>
      <c r="O19" s="24">
        <v>30</v>
      </c>
      <c r="P19" s="24"/>
      <c r="Q19" s="24"/>
      <c r="R19" s="24"/>
      <c r="S19" s="24"/>
      <c r="T19" s="24"/>
    </row>
    <row r="20" spans="1:20" s="14" customFormat="1" ht="13" customHeight="1">
      <c r="A20" s="19" t="s">
        <v>3</v>
      </c>
      <c r="B20" s="36">
        <v>0</v>
      </c>
      <c r="C20" s="38"/>
      <c r="D20" s="24"/>
      <c r="E20" s="25">
        <v>19</v>
      </c>
      <c r="F20" s="70">
        <f>D11</f>
        <v>0</v>
      </c>
      <c r="G20" s="71"/>
      <c r="H20" s="70"/>
      <c r="I20" s="70"/>
      <c r="J20" s="71"/>
      <c r="K20" s="70">
        <f>D27</f>
        <v>0</v>
      </c>
      <c r="L20" s="71"/>
      <c r="M20" s="48">
        <f t="shared" si="0"/>
        <v>0</v>
      </c>
      <c r="N20" s="24"/>
      <c r="O20" s="27">
        <f>O18*O19</f>
        <v>0</v>
      </c>
      <c r="P20" s="24"/>
      <c r="Q20" s="24"/>
      <c r="R20" s="24"/>
      <c r="S20" s="24"/>
      <c r="T20" s="24"/>
    </row>
    <row r="21" spans="1:20" s="14" customFormat="1" ht="13" customHeight="1">
      <c r="A21" s="19" t="s">
        <v>5</v>
      </c>
      <c r="B21" s="59">
        <f>'Estado de Resultados'!D20</f>
        <v>0</v>
      </c>
      <c r="C21" s="38"/>
      <c r="D21" s="24"/>
      <c r="E21" s="25">
        <v>20</v>
      </c>
      <c r="F21" s="70">
        <f>D11</f>
        <v>0</v>
      </c>
      <c r="G21" s="71"/>
      <c r="H21" s="70"/>
      <c r="I21" s="70"/>
      <c r="J21" s="71"/>
      <c r="K21" s="70">
        <f>D27</f>
        <v>0</v>
      </c>
      <c r="L21" s="71"/>
      <c r="M21" s="48">
        <f t="shared" si="0"/>
        <v>0</v>
      </c>
      <c r="N21" s="24"/>
      <c r="O21" s="24"/>
      <c r="P21" s="24"/>
      <c r="Q21" s="24"/>
      <c r="R21" s="24"/>
      <c r="S21" s="24"/>
      <c r="T21" s="24"/>
    </row>
    <row r="22" spans="1:20" s="14" customFormat="1" ht="13" customHeight="1">
      <c r="A22" s="19" t="s">
        <v>6</v>
      </c>
      <c r="B22" s="36">
        <v>0</v>
      </c>
      <c r="C22" s="38"/>
      <c r="D22" s="24"/>
      <c r="E22" s="25">
        <v>21</v>
      </c>
      <c r="F22" s="70">
        <f>D11</f>
        <v>0</v>
      </c>
      <c r="G22" s="71"/>
      <c r="H22" s="70"/>
      <c r="I22" s="70"/>
      <c r="J22" s="71"/>
      <c r="K22" s="70">
        <f>D27</f>
        <v>0</v>
      </c>
      <c r="L22" s="71"/>
      <c r="M22" s="48">
        <f t="shared" si="0"/>
        <v>0</v>
      </c>
      <c r="N22" s="24"/>
      <c r="O22" s="24"/>
      <c r="P22" s="24"/>
      <c r="Q22" s="24"/>
      <c r="R22" s="24"/>
      <c r="S22" s="24"/>
      <c r="T22" s="24"/>
    </row>
    <row r="23" spans="1:20" s="14" customFormat="1" ht="13" customHeight="1">
      <c r="A23" s="19" t="s">
        <v>37</v>
      </c>
      <c r="B23" s="36">
        <f>'Estado de Resultados'!D26</f>
        <v>0</v>
      </c>
      <c r="C23" s="38"/>
      <c r="D23" s="24"/>
      <c r="E23" s="25">
        <v>22</v>
      </c>
      <c r="F23" s="70">
        <f>D11</f>
        <v>0</v>
      </c>
      <c r="G23" s="71"/>
      <c r="H23" s="70"/>
      <c r="I23" s="70"/>
      <c r="J23" s="71"/>
      <c r="K23" s="70">
        <f>D27</f>
        <v>0</v>
      </c>
      <c r="L23" s="70" t="e">
        <f>D14</f>
        <v>#DIV/0!</v>
      </c>
      <c r="M23" s="48" t="e">
        <f t="shared" si="0"/>
        <v>#DIV/0!</v>
      </c>
      <c r="N23" s="24"/>
      <c r="O23" s="24"/>
      <c r="P23" s="24"/>
      <c r="Q23" s="24"/>
      <c r="R23" s="24"/>
      <c r="S23" s="24"/>
      <c r="T23" s="24"/>
    </row>
    <row r="24" spans="1:20" s="14" customFormat="1" ht="13" customHeight="1">
      <c r="A24" s="19" t="s">
        <v>38</v>
      </c>
      <c r="B24" s="49">
        <f>'Estado de Resultados'!D19</f>
        <v>0</v>
      </c>
      <c r="C24" s="60">
        <f>B24-Ventas!G4</f>
        <v>0</v>
      </c>
      <c r="D24" s="24"/>
      <c r="E24" s="25">
        <v>23</v>
      </c>
      <c r="F24" s="70">
        <f>D11</f>
        <v>0</v>
      </c>
      <c r="G24" s="71"/>
      <c r="H24" s="70"/>
      <c r="I24" s="70"/>
      <c r="J24" s="71"/>
      <c r="K24" s="70">
        <f>D27</f>
        <v>0</v>
      </c>
      <c r="L24" s="71"/>
      <c r="M24" s="48" t="e">
        <f t="shared" si="0"/>
        <v>#DIV/0!</v>
      </c>
      <c r="N24" s="24"/>
      <c r="O24" s="24"/>
      <c r="P24" s="24"/>
      <c r="Q24" s="24"/>
      <c r="R24" s="24"/>
      <c r="S24" s="24"/>
      <c r="T24" s="24"/>
    </row>
    <row r="25" spans="1:20" s="14" customFormat="1" ht="13" customHeight="1">
      <c r="A25" s="19" t="s">
        <v>68</v>
      </c>
      <c r="B25" s="59">
        <f>'Estado de Resultados'!D21</f>
        <v>0</v>
      </c>
      <c r="C25" s="38"/>
      <c r="D25" s="24"/>
      <c r="E25" s="25">
        <v>24</v>
      </c>
      <c r="F25" s="70">
        <f>D11</f>
        <v>0</v>
      </c>
      <c r="G25" s="71"/>
      <c r="H25" s="70"/>
      <c r="I25" s="70"/>
      <c r="J25" s="71"/>
      <c r="K25" s="70">
        <f>D27</f>
        <v>0</v>
      </c>
      <c r="L25" s="71"/>
      <c r="M25" s="48" t="e">
        <f t="shared" si="0"/>
        <v>#DIV/0!</v>
      </c>
      <c r="N25" s="24"/>
      <c r="O25" s="24"/>
      <c r="P25" s="24"/>
      <c r="Q25" s="24"/>
      <c r="R25" s="24"/>
      <c r="S25" s="24"/>
      <c r="T25" s="24"/>
    </row>
    <row r="26" spans="1:20" s="15" customFormat="1" ht="13" customHeight="1">
      <c r="A26" s="19" t="s">
        <v>127</v>
      </c>
      <c r="B26" s="36">
        <f>'Estado de Resultados'!D27</f>
        <v>0</v>
      </c>
      <c r="C26" s="38"/>
      <c r="D26" s="24"/>
      <c r="E26" s="25">
        <v>25</v>
      </c>
      <c r="F26" s="70">
        <f>D11</f>
        <v>0</v>
      </c>
      <c r="G26" s="71"/>
      <c r="H26" s="70">
        <f>Q3</f>
        <v>0</v>
      </c>
      <c r="I26" s="70"/>
      <c r="J26" s="71"/>
      <c r="K26" s="70">
        <f>D27</f>
        <v>0</v>
      </c>
      <c r="L26" s="71"/>
      <c r="M26" s="48" t="e">
        <f t="shared" si="0"/>
        <v>#DIV/0!</v>
      </c>
      <c r="N26" s="39"/>
      <c r="O26" s="39"/>
      <c r="P26" s="39"/>
      <c r="Q26" s="39"/>
      <c r="R26" s="39"/>
      <c r="S26" s="39"/>
      <c r="T26" s="39"/>
    </row>
    <row r="27" spans="1:20" ht="13" customHeight="1">
      <c r="A27" s="20" t="s">
        <v>61</v>
      </c>
      <c r="B27" s="46">
        <f>'Estado de Resultados'!F31</f>
        <v>0</v>
      </c>
      <c r="C27" s="37"/>
      <c r="D27" s="26">
        <f>B23/30</f>
        <v>0</v>
      </c>
      <c r="E27" s="25">
        <v>26</v>
      </c>
      <c r="F27" s="70">
        <f>D11</f>
        <v>0</v>
      </c>
      <c r="G27" s="71"/>
      <c r="H27" s="70"/>
      <c r="I27" s="70"/>
      <c r="J27" s="71"/>
      <c r="K27" s="70">
        <f>D27</f>
        <v>0</v>
      </c>
      <c r="L27" s="71"/>
      <c r="M27" s="48" t="e">
        <f t="shared" si="0"/>
        <v>#DIV/0!</v>
      </c>
    </row>
    <row r="28" spans="1:20" ht="13" customHeight="1">
      <c r="E28" s="25">
        <v>27</v>
      </c>
      <c r="F28" s="70">
        <f>D11</f>
        <v>0</v>
      </c>
      <c r="G28" s="71"/>
      <c r="H28" s="70"/>
      <c r="I28" s="70"/>
      <c r="J28" s="71"/>
      <c r="K28" s="70">
        <f>D27</f>
        <v>0</v>
      </c>
      <c r="L28" s="71"/>
      <c r="M28" s="48" t="e">
        <f t="shared" si="0"/>
        <v>#DIV/0!</v>
      </c>
    </row>
    <row r="29" spans="1:20" ht="13" customHeight="1">
      <c r="A29" s="78" t="s">
        <v>73</v>
      </c>
      <c r="B29" s="78"/>
      <c r="C29" s="40" t="e">
        <f>C8+C11+B12-C14-SUM(B16:B27)</f>
        <v>#DIV/0!</v>
      </c>
      <c r="E29" s="25">
        <v>28</v>
      </c>
      <c r="F29" s="70">
        <f>D11</f>
        <v>0</v>
      </c>
      <c r="G29" s="71"/>
      <c r="H29" s="70"/>
      <c r="I29" s="70"/>
      <c r="J29" s="71"/>
      <c r="K29" s="70">
        <f>D27</f>
        <v>0</v>
      </c>
      <c r="L29" s="71"/>
      <c r="M29" s="48" t="e">
        <f t="shared" si="0"/>
        <v>#DIV/0!</v>
      </c>
    </row>
    <row r="30" spans="1:20" ht="13" customHeight="1">
      <c r="C30" s="41"/>
      <c r="E30" s="25">
        <v>29</v>
      </c>
      <c r="F30" s="70">
        <f>D11</f>
        <v>0</v>
      </c>
      <c r="G30" s="71"/>
      <c r="H30" s="70"/>
      <c r="I30" s="70"/>
      <c r="J30" s="71"/>
      <c r="K30" s="70">
        <f>D27</f>
        <v>0</v>
      </c>
      <c r="L30" s="71"/>
      <c r="M30" s="48" t="e">
        <f t="shared" si="0"/>
        <v>#DIV/0!</v>
      </c>
    </row>
    <row r="31" spans="1:20" ht="13" customHeight="1">
      <c r="B31" s="55"/>
      <c r="C31" s="55"/>
      <c r="D31" s="55"/>
      <c r="E31" s="25">
        <v>30</v>
      </c>
      <c r="F31" s="70">
        <f>D11</f>
        <v>0</v>
      </c>
      <c r="G31" s="71"/>
      <c r="H31" s="70"/>
      <c r="I31" s="70"/>
      <c r="J31" s="71"/>
      <c r="K31" s="70">
        <f>D27</f>
        <v>0</v>
      </c>
      <c r="L31" s="70" t="e">
        <f>D14</f>
        <v>#DIV/0!</v>
      </c>
      <c r="M31" s="48" t="e">
        <f t="shared" si="0"/>
        <v>#DIV/0!</v>
      </c>
    </row>
    <row r="32" spans="1:20" ht="13" customHeight="1">
      <c r="B32" s="55"/>
      <c r="C32" s="55"/>
      <c r="D32" s="55"/>
      <c r="E32" s="25">
        <v>31</v>
      </c>
      <c r="F32" s="70">
        <f>D11</f>
        <v>0</v>
      </c>
      <c r="G32" s="71"/>
      <c r="H32" s="70"/>
      <c r="I32" s="70"/>
      <c r="J32" s="71"/>
      <c r="K32" s="70">
        <f>D27</f>
        <v>0</v>
      </c>
      <c r="L32" s="71"/>
      <c r="M32" s="48" t="e">
        <f t="shared" si="0"/>
        <v>#DIV/0!</v>
      </c>
    </row>
    <row r="33" spans="2:13" ht="13" customHeight="1">
      <c r="B33" s="55"/>
      <c r="C33" s="55"/>
      <c r="D33" s="55"/>
      <c r="E33" s="25">
        <v>32</v>
      </c>
      <c r="F33" s="70">
        <f>D11</f>
        <v>0</v>
      </c>
      <c r="G33" s="71"/>
      <c r="H33" s="70"/>
      <c r="I33" s="70"/>
      <c r="J33" s="71"/>
      <c r="K33" s="70">
        <f>D27</f>
        <v>0</v>
      </c>
      <c r="L33" s="71"/>
      <c r="M33" s="48" t="e">
        <f t="shared" si="0"/>
        <v>#DIV/0!</v>
      </c>
    </row>
    <row r="34" spans="2:13" ht="13" customHeight="1">
      <c r="B34" s="55"/>
      <c r="C34" s="55"/>
      <c r="D34" s="55"/>
      <c r="E34" s="25">
        <v>33</v>
      </c>
      <c r="F34" s="70">
        <f>D11</f>
        <v>0</v>
      </c>
      <c r="G34" s="71"/>
      <c r="H34" s="70"/>
      <c r="I34" s="70"/>
      <c r="J34" s="71"/>
      <c r="K34" s="70">
        <f>D27</f>
        <v>0</v>
      </c>
      <c r="L34" s="71"/>
      <c r="M34" s="48" t="e">
        <f t="shared" si="0"/>
        <v>#DIV/0!</v>
      </c>
    </row>
    <row r="35" spans="2:13" ht="13" customHeight="1">
      <c r="B35" s="55"/>
      <c r="C35" s="55"/>
      <c r="D35" s="55"/>
      <c r="E35" s="25">
        <v>34</v>
      </c>
      <c r="F35" s="70">
        <f>D11</f>
        <v>0</v>
      </c>
      <c r="G35" s="71"/>
      <c r="H35" s="70"/>
      <c r="I35" s="70"/>
      <c r="J35" s="71"/>
      <c r="K35" s="70">
        <f>D27</f>
        <v>0</v>
      </c>
      <c r="L35" s="71"/>
      <c r="M35" s="48" t="e">
        <f t="shared" si="0"/>
        <v>#DIV/0!</v>
      </c>
    </row>
    <row r="36" spans="2:13" ht="13" customHeight="1">
      <c r="B36" s="55"/>
      <c r="C36" s="55"/>
      <c r="D36" s="55"/>
      <c r="E36" s="25">
        <v>35</v>
      </c>
      <c r="F36" s="70">
        <f>D11</f>
        <v>0</v>
      </c>
      <c r="G36" s="71"/>
      <c r="H36" s="70"/>
      <c r="I36" s="70"/>
      <c r="J36" s="70">
        <f>D17</f>
        <v>0</v>
      </c>
      <c r="K36" s="70">
        <f>D27</f>
        <v>0</v>
      </c>
      <c r="L36" s="71"/>
      <c r="M36" s="48" t="e">
        <f t="shared" si="0"/>
        <v>#DIV/0!</v>
      </c>
    </row>
    <row r="37" spans="2:13" ht="13" customHeight="1">
      <c r="B37" s="55"/>
      <c r="C37" s="55"/>
      <c r="D37" s="55"/>
      <c r="E37" s="25">
        <v>36</v>
      </c>
      <c r="F37" s="70">
        <f>D11</f>
        <v>0</v>
      </c>
      <c r="G37" s="71"/>
      <c r="H37" s="70"/>
      <c r="I37" s="70"/>
      <c r="J37" s="71"/>
      <c r="K37" s="70">
        <f>D27</f>
        <v>0</v>
      </c>
      <c r="L37" s="71"/>
      <c r="M37" s="48" t="e">
        <f t="shared" si="0"/>
        <v>#DIV/0!</v>
      </c>
    </row>
    <row r="38" spans="2:13" ht="13" customHeight="1">
      <c r="B38" s="55"/>
      <c r="C38" s="55"/>
      <c r="D38" s="55"/>
      <c r="E38" s="25">
        <v>37</v>
      </c>
      <c r="F38" s="70">
        <f>D11</f>
        <v>0</v>
      </c>
      <c r="G38" s="71"/>
      <c r="H38" s="70"/>
      <c r="I38" s="70"/>
      <c r="J38" s="71"/>
      <c r="K38" s="70">
        <f>D27</f>
        <v>0</v>
      </c>
      <c r="L38" s="71"/>
      <c r="M38" s="48" t="e">
        <f t="shared" si="0"/>
        <v>#DIV/0!</v>
      </c>
    </row>
    <row r="39" spans="2:13" ht="13" customHeight="1">
      <c r="B39" s="55"/>
      <c r="C39" s="55"/>
      <c r="D39" s="55"/>
      <c r="E39" s="25">
        <v>38</v>
      </c>
      <c r="F39" s="70">
        <f>D11</f>
        <v>0</v>
      </c>
      <c r="G39" s="71"/>
      <c r="H39" s="70"/>
      <c r="I39" s="70"/>
      <c r="J39" s="71"/>
      <c r="K39" s="70">
        <f>D27</f>
        <v>0</v>
      </c>
      <c r="L39" s="70" t="e">
        <f>D14</f>
        <v>#DIV/0!</v>
      </c>
      <c r="M39" s="48" t="e">
        <f t="shared" si="0"/>
        <v>#DIV/0!</v>
      </c>
    </row>
    <row r="40" spans="2:13" ht="13" customHeight="1">
      <c r="B40" s="55"/>
      <c r="C40" s="55"/>
      <c r="D40" s="56"/>
      <c r="E40" s="25">
        <v>39</v>
      </c>
      <c r="F40" s="70">
        <f>D11</f>
        <v>0</v>
      </c>
      <c r="G40" s="71"/>
      <c r="H40" s="70"/>
      <c r="I40" s="70"/>
      <c r="J40" s="71"/>
      <c r="K40" s="70">
        <f>D27</f>
        <v>0</v>
      </c>
      <c r="L40" s="71"/>
      <c r="M40" s="48" t="e">
        <f t="shared" si="0"/>
        <v>#DIV/0!</v>
      </c>
    </row>
    <row r="41" spans="2:13" ht="13" customHeight="1">
      <c r="B41" s="55"/>
      <c r="C41" s="55"/>
      <c r="D41" s="56"/>
      <c r="E41" s="25">
        <v>40</v>
      </c>
      <c r="F41" s="70">
        <f>D11</f>
        <v>0</v>
      </c>
      <c r="G41" s="71"/>
      <c r="H41" s="70">
        <f>Q3</f>
        <v>0</v>
      </c>
      <c r="I41" s="70"/>
      <c r="J41" s="71"/>
      <c r="K41" s="70">
        <f>D27</f>
        <v>0</v>
      </c>
      <c r="L41" s="71"/>
      <c r="M41" s="48" t="e">
        <f t="shared" si="0"/>
        <v>#DIV/0!</v>
      </c>
    </row>
    <row r="42" spans="2:13" ht="13" customHeight="1">
      <c r="B42" s="55"/>
      <c r="C42" s="55"/>
      <c r="D42" s="56"/>
      <c r="E42" s="25">
        <v>41</v>
      </c>
      <c r="F42" s="70">
        <f>D11</f>
        <v>0</v>
      </c>
      <c r="G42" s="71"/>
      <c r="H42" s="70"/>
      <c r="I42" s="70"/>
      <c r="J42" s="71"/>
      <c r="K42" s="70">
        <f>D27</f>
        <v>0</v>
      </c>
      <c r="L42" s="71"/>
      <c r="M42" s="48" t="e">
        <f t="shared" si="0"/>
        <v>#DIV/0!</v>
      </c>
    </row>
    <row r="43" spans="2:13" ht="13" customHeight="1">
      <c r="B43" s="55"/>
      <c r="C43" s="55"/>
      <c r="D43" s="55"/>
      <c r="E43" s="25">
        <v>42</v>
      </c>
      <c r="F43" s="70">
        <f>D11</f>
        <v>0</v>
      </c>
      <c r="G43" s="71"/>
      <c r="H43" s="70"/>
      <c r="I43" s="70"/>
      <c r="J43" s="71"/>
      <c r="K43" s="70">
        <f>D27</f>
        <v>0</v>
      </c>
      <c r="L43" s="71"/>
      <c r="M43" s="48" t="e">
        <f t="shared" si="0"/>
        <v>#DIV/0!</v>
      </c>
    </row>
    <row r="44" spans="2:13" ht="13" customHeight="1">
      <c r="B44" s="55"/>
      <c r="C44" s="55"/>
      <c r="D44" s="56"/>
      <c r="E44" s="25">
        <v>43</v>
      </c>
      <c r="F44" s="70">
        <f>D11</f>
        <v>0</v>
      </c>
      <c r="G44" s="71"/>
      <c r="H44" s="70"/>
      <c r="I44" s="70"/>
      <c r="J44" s="71"/>
      <c r="K44" s="70">
        <f>D27</f>
        <v>0</v>
      </c>
      <c r="L44" s="71"/>
      <c r="M44" s="48" t="e">
        <f t="shared" si="0"/>
        <v>#DIV/0!</v>
      </c>
    </row>
    <row r="45" spans="2:13" ht="13" customHeight="1">
      <c r="B45" s="55"/>
      <c r="C45" s="55"/>
      <c r="D45" s="55"/>
      <c r="E45" s="25">
        <v>44</v>
      </c>
      <c r="F45" s="70">
        <f>D11</f>
        <v>0</v>
      </c>
      <c r="G45" s="71"/>
      <c r="H45" s="70"/>
      <c r="I45" s="70"/>
      <c r="J45" s="71"/>
      <c r="K45" s="70">
        <f>D27</f>
        <v>0</v>
      </c>
      <c r="L45" s="71"/>
      <c r="M45" s="48" t="e">
        <f t="shared" si="0"/>
        <v>#DIV/0!</v>
      </c>
    </row>
    <row r="46" spans="2:13" ht="13" customHeight="1">
      <c r="B46" s="55"/>
      <c r="C46" s="55"/>
      <c r="D46" s="55"/>
      <c r="E46" s="25">
        <v>45</v>
      </c>
      <c r="F46" s="70">
        <f>D11</f>
        <v>0</v>
      </c>
      <c r="G46" s="70"/>
      <c r="H46" s="70"/>
      <c r="I46" s="70"/>
      <c r="J46" s="71"/>
      <c r="K46" s="70">
        <f>D27</f>
        <v>0</v>
      </c>
      <c r="L46" s="70" t="e">
        <f>D14</f>
        <v>#DIV/0!</v>
      </c>
      <c r="M46" s="48" t="e">
        <f t="shared" si="0"/>
        <v>#DIV/0!</v>
      </c>
    </row>
    <row r="47" spans="2:13" ht="13" customHeight="1">
      <c r="B47" s="55"/>
      <c r="C47" s="55"/>
      <c r="D47" s="55"/>
      <c r="E47" s="25">
        <v>46</v>
      </c>
      <c r="F47" s="70">
        <f>D11</f>
        <v>0</v>
      </c>
      <c r="G47" s="71"/>
      <c r="H47" s="70"/>
      <c r="I47" s="70"/>
      <c r="J47" s="71"/>
      <c r="K47" s="70">
        <f>D27</f>
        <v>0</v>
      </c>
      <c r="L47" s="71"/>
      <c r="M47" s="48" t="e">
        <f t="shared" si="0"/>
        <v>#DIV/0!</v>
      </c>
    </row>
    <row r="48" spans="2:13" ht="13" customHeight="1">
      <c r="B48" s="55"/>
      <c r="C48" s="55"/>
      <c r="D48" s="55"/>
      <c r="E48" s="25">
        <v>47</v>
      </c>
      <c r="F48" s="70">
        <f>D11</f>
        <v>0</v>
      </c>
      <c r="G48" s="71"/>
      <c r="H48" s="70"/>
      <c r="I48" s="70"/>
      <c r="J48" s="71"/>
      <c r="K48" s="70">
        <f>D27</f>
        <v>0</v>
      </c>
      <c r="L48" s="71"/>
      <c r="M48" s="48" t="e">
        <f t="shared" si="0"/>
        <v>#DIV/0!</v>
      </c>
    </row>
    <row r="49" spans="2:13" ht="13" customHeight="1">
      <c r="B49" s="55"/>
      <c r="C49" s="55"/>
      <c r="D49" s="55"/>
      <c r="E49" s="25">
        <v>48</v>
      </c>
      <c r="F49" s="70">
        <f>D11</f>
        <v>0</v>
      </c>
      <c r="G49" s="71"/>
      <c r="H49" s="70"/>
      <c r="I49" s="70"/>
      <c r="J49" s="71"/>
      <c r="K49" s="70">
        <f>D27</f>
        <v>0</v>
      </c>
      <c r="L49" s="71"/>
      <c r="M49" s="48" t="e">
        <f t="shared" si="0"/>
        <v>#DIV/0!</v>
      </c>
    </row>
    <row r="50" spans="2:13" ht="13" customHeight="1">
      <c r="B50" s="55"/>
      <c r="C50" s="55"/>
      <c r="D50" s="55"/>
      <c r="E50" s="25">
        <v>49</v>
      </c>
      <c r="F50" s="70">
        <f>D11</f>
        <v>0</v>
      </c>
      <c r="G50" s="71"/>
      <c r="H50" s="70"/>
      <c r="I50" s="70"/>
      <c r="J50" s="71"/>
      <c r="K50" s="70">
        <f>D27</f>
        <v>0</v>
      </c>
      <c r="L50" s="71"/>
      <c r="M50" s="48" t="e">
        <f t="shared" si="0"/>
        <v>#DIV/0!</v>
      </c>
    </row>
    <row r="51" spans="2:13" ht="13" customHeight="1">
      <c r="B51" s="55"/>
      <c r="C51" s="55"/>
      <c r="D51" s="55"/>
      <c r="E51" s="25">
        <v>50</v>
      </c>
      <c r="F51" s="70">
        <f>D11</f>
        <v>0</v>
      </c>
      <c r="G51" s="71"/>
      <c r="H51" s="70"/>
      <c r="I51" s="70"/>
      <c r="J51" s="71"/>
      <c r="K51" s="70">
        <f>D27</f>
        <v>0</v>
      </c>
      <c r="L51" s="71"/>
      <c r="M51" s="48" t="e">
        <f t="shared" si="0"/>
        <v>#DIV/0!</v>
      </c>
    </row>
    <row r="52" spans="2:13" ht="13" customHeight="1">
      <c r="B52" s="55"/>
      <c r="C52" s="55"/>
      <c r="D52" s="55"/>
      <c r="E52" s="25">
        <v>51</v>
      </c>
      <c r="F52" s="70">
        <f>D11</f>
        <v>0</v>
      </c>
      <c r="G52" s="71"/>
      <c r="H52" s="70"/>
      <c r="I52" s="70"/>
      <c r="J52" s="71"/>
      <c r="K52" s="70">
        <f>D27</f>
        <v>0</v>
      </c>
      <c r="L52" s="71"/>
      <c r="M52" s="48" t="e">
        <f t="shared" si="0"/>
        <v>#DIV/0!</v>
      </c>
    </row>
    <row r="53" spans="2:13" ht="13" customHeight="1">
      <c r="B53" s="55"/>
      <c r="C53" s="55"/>
      <c r="D53" s="55"/>
      <c r="E53" s="25">
        <v>52</v>
      </c>
      <c r="F53" s="70">
        <f>D11</f>
        <v>0</v>
      </c>
      <c r="G53" s="71"/>
      <c r="H53" s="70"/>
      <c r="I53" s="70"/>
      <c r="J53" s="71"/>
      <c r="K53" s="70">
        <f>D27</f>
        <v>0</v>
      </c>
      <c r="L53" s="70" t="e">
        <f>D14</f>
        <v>#DIV/0!</v>
      </c>
      <c r="M53" s="48" t="e">
        <f t="shared" si="0"/>
        <v>#DIV/0!</v>
      </c>
    </row>
    <row r="54" spans="2:13" ht="13" customHeight="1">
      <c r="B54" s="55"/>
      <c r="C54" s="55"/>
      <c r="D54" s="55"/>
      <c r="E54" s="25">
        <v>53</v>
      </c>
      <c r="F54" s="70">
        <f>D11</f>
        <v>0</v>
      </c>
      <c r="G54" s="71"/>
      <c r="H54" s="70"/>
      <c r="I54" s="70"/>
      <c r="J54" s="71"/>
      <c r="K54" s="70">
        <f>D27</f>
        <v>0</v>
      </c>
      <c r="L54" s="71"/>
      <c r="M54" s="48" t="e">
        <f t="shared" si="0"/>
        <v>#DIV/0!</v>
      </c>
    </row>
    <row r="55" spans="2:13" ht="13" customHeight="1">
      <c r="B55" s="55"/>
      <c r="C55" s="55"/>
      <c r="D55" s="55"/>
      <c r="E55" s="25">
        <v>54</v>
      </c>
      <c r="F55" s="70">
        <f>D11</f>
        <v>0</v>
      </c>
      <c r="G55" s="71"/>
      <c r="H55" s="70"/>
      <c r="I55" s="70"/>
      <c r="J55" s="71"/>
      <c r="K55" s="70">
        <f>D27</f>
        <v>0</v>
      </c>
      <c r="L55" s="71"/>
      <c r="M55" s="48" t="e">
        <f t="shared" si="0"/>
        <v>#DIV/0!</v>
      </c>
    </row>
    <row r="56" spans="2:13" ht="13" customHeight="1">
      <c r="B56" s="55"/>
      <c r="C56" s="55"/>
      <c r="D56" s="55"/>
      <c r="E56" s="25">
        <v>55</v>
      </c>
      <c r="F56" s="70">
        <f>D11</f>
        <v>0</v>
      </c>
      <c r="G56" s="71"/>
      <c r="H56" s="70">
        <f>Q3</f>
        <v>0</v>
      </c>
      <c r="I56" s="70">
        <f>Q4</f>
        <v>0</v>
      </c>
      <c r="J56" s="71"/>
      <c r="K56" s="70">
        <f>D27</f>
        <v>0</v>
      </c>
      <c r="L56" s="71"/>
      <c r="M56" s="48" t="e">
        <f t="shared" si="0"/>
        <v>#DIV/0!</v>
      </c>
    </row>
    <row r="57" spans="2:13" ht="13" customHeight="1">
      <c r="E57" s="25">
        <v>56</v>
      </c>
      <c r="F57" s="70">
        <f>D11</f>
        <v>0</v>
      </c>
      <c r="G57" s="71"/>
      <c r="H57" s="70"/>
      <c r="I57" s="70"/>
      <c r="J57" s="71"/>
      <c r="K57" s="70">
        <f>D27</f>
        <v>0</v>
      </c>
      <c r="L57" s="71"/>
      <c r="M57" s="48" t="e">
        <f t="shared" si="0"/>
        <v>#DIV/0!</v>
      </c>
    </row>
    <row r="58" spans="2:13" ht="13" customHeight="1">
      <c r="E58" s="25">
        <v>57</v>
      </c>
      <c r="F58" s="70">
        <f>D11</f>
        <v>0</v>
      </c>
      <c r="G58" s="71"/>
      <c r="H58" s="70"/>
      <c r="I58" s="70"/>
      <c r="J58" s="71"/>
      <c r="K58" s="70">
        <f>D27</f>
        <v>0</v>
      </c>
      <c r="L58" s="71"/>
      <c r="M58" s="48" t="e">
        <f t="shared" si="0"/>
        <v>#DIV/0!</v>
      </c>
    </row>
    <row r="59" spans="2:13" ht="13" customHeight="1">
      <c r="E59" s="25">
        <v>58</v>
      </c>
      <c r="F59" s="70">
        <f>D11</f>
        <v>0</v>
      </c>
      <c r="G59" s="71"/>
      <c r="H59" s="70"/>
      <c r="I59" s="70"/>
      <c r="J59" s="71"/>
      <c r="K59" s="70">
        <f>D27</f>
        <v>0</v>
      </c>
      <c r="L59" s="71"/>
      <c r="M59" s="48" t="e">
        <f t="shared" si="0"/>
        <v>#DIV/0!</v>
      </c>
    </row>
    <row r="60" spans="2:13" ht="13" customHeight="1">
      <c r="E60" s="25">
        <v>59</v>
      </c>
      <c r="F60" s="70">
        <f>D11</f>
        <v>0</v>
      </c>
      <c r="G60" s="71"/>
      <c r="H60" s="70"/>
      <c r="I60" s="70"/>
      <c r="J60" s="71"/>
      <c r="K60" s="70">
        <f>D27</f>
        <v>0</v>
      </c>
      <c r="L60" s="71"/>
      <c r="M60" s="48" t="e">
        <f t="shared" si="0"/>
        <v>#DIV/0!</v>
      </c>
    </row>
    <row r="61" spans="2:13" ht="13" customHeight="1">
      <c r="E61" s="25">
        <v>60</v>
      </c>
      <c r="F61" s="70">
        <f>D11</f>
        <v>0</v>
      </c>
      <c r="G61" s="70">
        <f>D6</f>
        <v>0</v>
      </c>
      <c r="H61" s="70"/>
      <c r="I61" s="70"/>
      <c r="J61" s="71"/>
      <c r="K61" s="70">
        <f>D27</f>
        <v>0</v>
      </c>
      <c r="L61" s="70" t="e">
        <f>D14</f>
        <v>#DIV/0!</v>
      </c>
      <c r="M61" s="48" t="e">
        <f t="shared" si="0"/>
        <v>#DIV/0!</v>
      </c>
    </row>
    <row r="62" spans="2:13" ht="13" customHeight="1">
      <c r="E62" s="25">
        <v>61</v>
      </c>
      <c r="F62" s="70">
        <f>D11</f>
        <v>0</v>
      </c>
      <c r="G62" s="71"/>
      <c r="H62" s="70"/>
      <c r="I62" s="70"/>
      <c r="J62" s="71"/>
      <c r="K62" s="70">
        <f>D27</f>
        <v>0</v>
      </c>
      <c r="L62" s="71"/>
      <c r="M62" s="48" t="e">
        <f t="shared" si="0"/>
        <v>#DIV/0!</v>
      </c>
    </row>
    <row r="63" spans="2:13" ht="13" customHeight="1">
      <c r="E63" s="25">
        <v>62</v>
      </c>
      <c r="F63" s="70">
        <f>D11</f>
        <v>0</v>
      </c>
      <c r="G63" s="71"/>
      <c r="H63" s="70"/>
      <c r="I63" s="70"/>
      <c r="J63" s="71"/>
      <c r="K63" s="70">
        <f>D27</f>
        <v>0</v>
      </c>
      <c r="L63" s="71"/>
      <c r="M63" s="48" t="e">
        <f t="shared" si="0"/>
        <v>#DIV/0!</v>
      </c>
    </row>
    <row r="64" spans="2:13" ht="13" customHeight="1">
      <c r="E64" s="25">
        <v>63</v>
      </c>
      <c r="F64" s="70">
        <f>D11</f>
        <v>0</v>
      </c>
      <c r="G64" s="71"/>
      <c r="H64" s="70"/>
      <c r="I64" s="70"/>
      <c r="J64" s="71"/>
      <c r="K64" s="70">
        <f>D27</f>
        <v>0</v>
      </c>
      <c r="L64" s="71"/>
      <c r="M64" s="48" t="e">
        <f t="shared" si="0"/>
        <v>#DIV/0!</v>
      </c>
    </row>
    <row r="65" spans="5:13" ht="13" customHeight="1">
      <c r="E65" s="25">
        <v>64</v>
      </c>
      <c r="F65" s="70">
        <f>D11</f>
        <v>0</v>
      </c>
      <c r="G65" s="71"/>
      <c r="H65" s="70"/>
      <c r="I65" s="70"/>
      <c r="J65" s="71"/>
      <c r="K65" s="70">
        <f>D27</f>
        <v>0</v>
      </c>
      <c r="L65" s="71"/>
      <c r="M65" s="48" t="e">
        <f t="shared" si="0"/>
        <v>#DIV/0!</v>
      </c>
    </row>
    <row r="66" spans="5:13" ht="13" customHeight="1">
      <c r="E66" s="25">
        <v>65</v>
      </c>
      <c r="F66" s="70">
        <f>D11</f>
        <v>0</v>
      </c>
      <c r="G66" s="71"/>
      <c r="H66" s="70"/>
      <c r="I66" s="70"/>
      <c r="J66" s="70">
        <f>D17</f>
        <v>0</v>
      </c>
      <c r="K66" s="70">
        <f>D27</f>
        <v>0</v>
      </c>
      <c r="L66" s="71"/>
      <c r="M66" s="48" t="e">
        <f t="shared" si="0"/>
        <v>#DIV/0!</v>
      </c>
    </row>
    <row r="67" spans="5:13" ht="13" customHeight="1">
      <c r="E67" s="25">
        <v>66</v>
      </c>
      <c r="F67" s="70">
        <f>D11</f>
        <v>0</v>
      </c>
      <c r="G67" s="71"/>
      <c r="H67" s="70"/>
      <c r="I67" s="70"/>
      <c r="J67" s="71"/>
      <c r="K67" s="70">
        <f>D27</f>
        <v>0</v>
      </c>
      <c r="L67" s="71"/>
      <c r="M67" s="48" t="e">
        <f t="shared" si="0"/>
        <v>#DIV/0!</v>
      </c>
    </row>
    <row r="68" spans="5:13" ht="13" customHeight="1">
      <c r="E68" s="25">
        <v>67</v>
      </c>
      <c r="F68" s="70">
        <f>D11</f>
        <v>0</v>
      </c>
      <c r="G68" s="71"/>
      <c r="H68" s="70"/>
      <c r="I68" s="70"/>
      <c r="J68" s="71"/>
      <c r="K68" s="70">
        <f>D27</f>
        <v>0</v>
      </c>
      <c r="L68" s="71"/>
      <c r="M68" s="48" t="e">
        <f t="shared" ref="M68:M131" si="1">M67+SUM(F68:I68)-SUM(J68:L68)</f>
        <v>#DIV/0!</v>
      </c>
    </row>
    <row r="69" spans="5:13" ht="13" customHeight="1">
      <c r="E69" s="25">
        <v>68</v>
      </c>
      <c r="F69" s="70">
        <f>D11</f>
        <v>0</v>
      </c>
      <c r="G69" s="71"/>
      <c r="H69" s="70"/>
      <c r="I69" s="70"/>
      <c r="J69" s="71"/>
      <c r="K69" s="70">
        <f>D27</f>
        <v>0</v>
      </c>
      <c r="L69" s="70" t="e">
        <f>D14</f>
        <v>#DIV/0!</v>
      </c>
      <c r="M69" s="48" t="e">
        <f t="shared" si="1"/>
        <v>#DIV/0!</v>
      </c>
    </row>
    <row r="70" spans="5:13" ht="13" customHeight="1">
      <c r="E70" s="25">
        <v>69</v>
      </c>
      <c r="F70" s="70">
        <f>D11</f>
        <v>0</v>
      </c>
      <c r="G70" s="71"/>
      <c r="H70" s="70"/>
      <c r="I70" s="70"/>
      <c r="J70" s="71"/>
      <c r="K70" s="70">
        <f>D27</f>
        <v>0</v>
      </c>
      <c r="L70" s="71"/>
      <c r="M70" s="48" t="e">
        <f t="shared" si="1"/>
        <v>#DIV/0!</v>
      </c>
    </row>
    <row r="71" spans="5:13" ht="13" customHeight="1">
      <c r="E71" s="25">
        <v>70</v>
      </c>
      <c r="F71" s="70">
        <f>D11</f>
        <v>0</v>
      </c>
      <c r="G71" s="71"/>
      <c r="H71" s="70">
        <f>Q3</f>
        <v>0</v>
      </c>
      <c r="I71" s="70">
        <f>Q4</f>
        <v>0</v>
      </c>
      <c r="J71" s="71"/>
      <c r="K71" s="70">
        <f>D27</f>
        <v>0</v>
      </c>
      <c r="L71" s="71"/>
      <c r="M71" s="48" t="e">
        <f t="shared" si="1"/>
        <v>#DIV/0!</v>
      </c>
    </row>
    <row r="72" spans="5:13" ht="13" customHeight="1">
      <c r="E72" s="25">
        <v>71</v>
      </c>
      <c r="F72" s="70">
        <f>D11</f>
        <v>0</v>
      </c>
      <c r="G72" s="71"/>
      <c r="H72" s="70"/>
      <c r="I72" s="70"/>
      <c r="J72" s="71"/>
      <c r="K72" s="70">
        <f>D27</f>
        <v>0</v>
      </c>
      <c r="L72" s="71"/>
      <c r="M72" s="48" t="e">
        <f t="shared" si="1"/>
        <v>#DIV/0!</v>
      </c>
    </row>
    <row r="73" spans="5:13" ht="13" customHeight="1">
      <c r="E73" s="25">
        <v>72</v>
      </c>
      <c r="F73" s="70">
        <f>D11</f>
        <v>0</v>
      </c>
      <c r="G73" s="71"/>
      <c r="H73" s="70"/>
      <c r="I73" s="70"/>
      <c r="J73" s="71"/>
      <c r="K73" s="70">
        <f>D27</f>
        <v>0</v>
      </c>
      <c r="L73" s="71"/>
      <c r="M73" s="48" t="e">
        <f t="shared" si="1"/>
        <v>#DIV/0!</v>
      </c>
    </row>
    <row r="74" spans="5:13" ht="13" customHeight="1">
      <c r="E74" s="25">
        <v>73</v>
      </c>
      <c r="F74" s="70">
        <f>D11</f>
        <v>0</v>
      </c>
      <c r="G74" s="71"/>
      <c r="H74" s="70"/>
      <c r="I74" s="70"/>
      <c r="J74" s="71"/>
      <c r="K74" s="70">
        <f>D27</f>
        <v>0</v>
      </c>
      <c r="L74" s="71"/>
      <c r="M74" s="48" t="e">
        <f t="shared" si="1"/>
        <v>#DIV/0!</v>
      </c>
    </row>
    <row r="75" spans="5:13" ht="13" customHeight="1">
      <c r="E75" s="25">
        <v>74</v>
      </c>
      <c r="F75" s="70">
        <f>D11</f>
        <v>0</v>
      </c>
      <c r="G75" s="71"/>
      <c r="H75" s="70"/>
      <c r="I75" s="70"/>
      <c r="J75" s="71"/>
      <c r="K75" s="70">
        <f>D27</f>
        <v>0</v>
      </c>
      <c r="L75" s="71"/>
      <c r="M75" s="48" t="e">
        <f t="shared" si="1"/>
        <v>#DIV/0!</v>
      </c>
    </row>
    <row r="76" spans="5:13" ht="13" customHeight="1">
      <c r="E76" s="25">
        <v>75</v>
      </c>
      <c r="F76" s="70">
        <f>D11</f>
        <v>0</v>
      </c>
      <c r="G76" s="70"/>
      <c r="H76" s="70"/>
      <c r="I76" s="70"/>
      <c r="J76" s="71"/>
      <c r="K76" s="70">
        <f>D27</f>
        <v>0</v>
      </c>
      <c r="L76" s="70" t="e">
        <f>D14</f>
        <v>#DIV/0!</v>
      </c>
      <c r="M76" s="48" t="e">
        <f t="shared" si="1"/>
        <v>#DIV/0!</v>
      </c>
    </row>
    <row r="77" spans="5:13" ht="13" customHeight="1">
      <c r="E77" s="25">
        <v>76</v>
      </c>
      <c r="F77" s="70">
        <f>D11</f>
        <v>0</v>
      </c>
      <c r="G77" s="71"/>
      <c r="H77" s="70"/>
      <c r="I77" s="70"/>
      <c r="J77" s="71"/>
      <c r="K77" s="70">
        <f>D27</f>
        <v>0</v>
      </c>
      <c r="L77" s="71"/>
      <c r="M77" s="48" t="e">
        <f t="shared" si="1"/>
        <v>#DIV/0!</v>
      </c>
    </row>
    <row r="78" spans="5:13" ht="13" customHeight="1">
      <c r="E78" s="25">
        <v>77</v>
      </c>
      <c r="F78" s="70">
        <f>D11</f>
        <v>0</v>
      </c>
      <c r="G78" s="71"/>
      <c r="H78" s="70"/>
      <c r="I78" s="70"/>
      <c r="J78" s="71"/>
      <c r="K78" s="70">
        <f>D27</f>
        <v>0</v>
      </c>
      <c r="L78" s="71"/>
      <c r="M78" s="48" t="e">
        <f t="shared" si="1"/>
        <v>#DIV/0!</v>
      </c>
    </row>
    <row r="79" spans="5:13" ht="13" customHeight="1">
      <c r="E79" s="25">
        <v>78</v>
      </c>
      <c r="F79" s="70">
        <f>D11</f>
        <v>0</v>
      </c>
      <c r="G79" s="71"/>
      <c r="H79" s="70"/>
      <c r="I79" s="70"/>
      <c r="J79" s="71"/>
      <c r="K79" s="70">
        <f>D27</f>
        <v>0</v>
      </c>
      <c r="L79" s="71"/>
      <c r="M79" s="48" t="e">
        <f t="shared" si="1"/>
        <v>#DIV/0!</v>
      </c>
    </row>
    <row r="80" spans="5:13" ht="13" customHeight="1">
      <c r="E80" s="25">
        <v>79</v>
      </c>
      <c r="F80" s="70">
        <f>D11</f>
        <v>0</v>
      </c>
      <c r="G80" s="71"/>
      <c r="H80" s="70"/>
      <c r="I80" s="70"/>
      <c r="J80" s="71"/>
      <c r="K80" s="70">
        <f>D27</f>
        <v>0</v>
      </c>
      <c r="L80" s="71"/>
      <c r="M80" s="48" t="e">
        <f t="shared" si="1"/>
        <v>#DIV/0!</v>
      </c>
    </row>
    <row r="81" spans="5:13" ht="13" customHeight="1">
      <c r="E81" s="25">
        <v>80</v>
      </c>
      <c r="F81" s="70">
        <f>D11</f>
        <v>0</v>
      </c>
      <c r="G81" s="71"/>
      <c r="H81" s="70"/>
      <c r="I81" s="70"/>
      <c r="J81" s="71"/>
      <c r="K81" s="70">
        <f>D27</f>
        <v>0</v>
      </c>
      <c r="L81" s="71"/>
      <c r="M81" s="48" t="e">
        <f t="shared" si="1"/>
        <v>#DIV/0!</v>
      </c>
    </row>
    <row r="82" spans="5:13" ht="13" customHeight="1">
      <c r="E82" s="25">
        <v>81</v>
      </c>
      <c r="F82" s="70">
        <f>D11</f>
        <v>0</v>
      </c>
      <c r="G82" s="71"/>
      <c r="H82" s="70"/>
      <c r="I82" s="70"/>
      <c r="J82" s="71"/>
      <c r="K82" s="70">
        <f>D27</f>
        <v>0</v>
      </c>
      <c r="L82" s="71"/>
      <c r="M82" s="48" t="e">
        <f t="shared" si="1"/>
        <v>#DIV/0!</v>
      </c>
    </row>
    <row r="83" spans="5:13" ht="13" customHeight="1">
      <c r="E83" s="25">
        <v>82</v>
      </c>
      <c r="F83" s="70">
        <f>D11</f>
        <v>0</v>
      </c>
      <c r="G83" s="71"/>
      <c r="H83" s="70"/>
      <c r="I83" s="70"/>
      <c r="J83" s="71"/>
      <c r="K83" s="70">
        <f>D27</f>
        <v>0</v>
      </c>
      <c r="L83" s="70" t="e">
        <f>D14</f>
        <v>#DIV/0!</v>
      </c>
      <c r="M83" s="48" t="e">
        <f t="shared" si="1"/>
        <v>#DIV/0!</v>
      </c>
    </row>
    <row r="84" spans="5:13" ht="13" customHeight="1">
      <c r="E84" s="25">
        <v>83</v>
      </c>
      <c r="F84" s="70">
        <f>D11</f>
        <v>0</v>
      </c>
      <c r="G84" s="71"/>
      <c r="H84" s="70"/>
      <c r="I84" s="70"/>
      <c r="J84" s="71"/>
      <c r="K84" s="70">
        <f>D27</f>
        <v>0</v>
      </c>
      <c r="L84" s="71"/>
      <c r="M84" s="48" t="e">
        <f t="shared" si="1"/>
        <v>#DIV/0!</v>
      </c>
    </row>
    <row r="85" spans="5:13" ht="13" customHeight="1">
      <c r="E85" s="25">
        <v>84</v>
      </c>
      <c r="F85" s="70">
        <f>D11</f>
        <v>0</v>
      </c>
      <c r="G85" s="71"/>
      <c r="H85" s="70"/>
      <c r="I85" s="70"/>
      <c r="J85" s="71"/>
      <c r="K85" s="70">
        <f>D27</f>
        <v>0</v>
      </c>
      <c r="L85" s="71"/>
      <c r="M85" s="48" t="e">
        <f t="shared" si="1"/>
        <v>#DIV/0!</v>
      </c>
    </row>
    <row r="86" spans="5:13" ht="13" customHeight="1">
      <c r="E86" s="25">
        <v>85</v>
      </c>
      <c r="F86" s="70">
        <f>D11</f>
        <v>0</v>
      </c>
      <c r="G86" s="71"/>
      <c r="H86" s="70">
        <f>Q3</f>
        <v>0</v>
      </c>
      <c r="I86" s="70">
        <f>Q4</f>
        <v>0</v>
      </c>
      <c r="J86" s="71"/>
      <c r="K86" s="70">
        <f>D27</f>
        <v>0</v>
      </c>
      <c r="L86" s="71"/>
      <c r="M86" s="48" t="e">
        <f t="shared" si="1"/>
        <v>#DIV/0!</v>
      </c>
    </row>
    <row r="87" spans="5:13" ht="13" customHeight="1">
      <c r="E87" s="25">
        <v>86</v>
      </c>
      <c r="F87" s="70">
        <f>D11</f>
        <v>0</v>
      </c>
      <c r="G87" s="71"/>
      <c r="H87" s="70"/>
      <c r="I87" s="70"/>
      <c r="J87" s="71"/>
      <c r="K87" s="70">
        <f>D27</f>
        <v>0</v>
      </c>
      <c r="L87" s="71"/>
      <c r="M87" s="48" t="e">
        <f t="shared" si="1"/>
        <v>#DIV/0!</v>
      </c>
    </row>
    <row r="88" spans="5:13" ht="13" customHeight="1">
      <c r="E88" s="25">
        <v>87</v>
      </c>
      <c r="F88" s="70">
        <f>D11</f>
        <v>0</v>
      </c>
      <c r="G88" s="71"/>
      <c r="H88" s="70"/>
      <c r="I88" s="70"/>
      <c r="J88" s="71"/>
      <c r="K88" s="70">
        <f>D27</f>
        <v>0</v>
      </c>
      <c r="L88" s="71"/>
      <c r="M88" s="48" t="e">
        <f t="shared" si="1"/>
        <v>#DIV/0!</v>
      </c>
    </row>
    <row r="89" spans="5:13" ht="13" customHeight="1">
      <c r="E89" s="25">
        <v>88</v>
      </c>
      <c r="F89" s="70">
        <f>D11</f>
        <v>0</v>
      </c>
      <c r="G89" s="71"/>
      <c r="H89" s="70"/>
      <c r="I89" s="70"/>
      <c r="J89" s="71"/>
      <c r="K89" s="70">
        <f>D27</f>
        <v>0</v>
      </c>
      <c r="L89" s="71"/>
      <c r="M89" s="48" t="e">
        <f t="shared" si="1"/>
        <v>#DIV/0!</v>
      </c>
    </row>
    <row r="90" spans="5:13" ht="13" customHeight="1">
      <c r="E90" s="25">
        <v>89</v>
      </c>
      <c r="F90" s="70">
        <f>D11</f>
        <v>0</v>
      </c>
      <c r="G90" s="71"/>
      <c r="H90" s="70"/>
      <c r="I90" s="70"/>
      <c r="J90" s="71"/>
      <c r="K90" s="70">
        <f>D27</f>
        <v>0</v>
      </c>
      <c r="L90" s="71"/>
      <c r="M90" s="48" t="e">
        <f t="shared" si="1"/>
        <v>#DIV/0!</v>
      </c>
    </row>
    <row r="91" spans="5:13" ht="13" customHeight="1">
      <c r="E91" s="25">
        <v>90</v>
      </c>
      <c r="F91" s="70">
        <f>D11</f>
        <v>0</v>
      </c>
      <c r="G91" s="70">
        <f>D6</f>
        <v>0</v>
      </c>
      <c r="H91" s="70"/>
      <c r="I91" s="70"/>
      <c r="J91" s="71"/>
      <c r="K91" s="70">
        <f>D27</f>
        <v>0</v>
      </c>
      <c r="L91" s="70" t="e">
        <f>D14</f>
        <v>#DIV/0!</v>
      </c>
      <c r="M91" s="48" t="e">
        <f t="shared" si="1"/>
        <v>#DIV/0!</v>
      </c>
    </row>
    <row r="92" spans="5:13" ht="13" customHeight="1">
      <c r="E92" s="25">
        <v>91</v>
      </c>
      <c r="F92" s="70">
        <f>D11</f>
        <v>0</v>
      </c>
      <c r="G92" s="71"/>
      <c r="H92" s="70"/>
      <c r="I92" s="70"/>
      <c r="J92" s="71"/>
      <c r="K92" s="70">
        <f>D27</f>
        <v>0</v>
      </c>
      <c r="L92" s="71"/>
      <c r="M92" s="48" t="e">
        <f t="shared" si="1"/>
        <v>#DIV/0!</v>
      </c>
    </row>
    <row r="93" spans="5:13" ht="13" customHeight="1">
      <c r="E93" s="25">
        <v>92</v>
      </c>
      <c r="F93" s="70">
        <f>D11</f>
        <v>0</v>
      </c>
      <c r="G93" s="71"/>
      <c r="H93" s="70"/>
      <c r="I93" s="70"/>
      <c r="J93" s="71"/>
      <c r="K93" s="70">
        <f>D27</f>
        <v>0</v>
      </c>
      <c r="L93" s="71"/>
      <c r="M93" s="48" t="e">
        <f t="shared" si="1"/>
        <v>#DIV/0!</v>
      </c>
    </row>
    <row r="94" spans="5:13" ht="13" customHeight="1">
      <c r="E94" s="25">
        <v>93</v>
      </c>
      <c r="F94" s="70">
        <f>D11</f>
        <v>0</v>
      </c>
      <c r="G94" s="71"/>
      <c r="H94" s="70"/>
      <c r="I94" s="70"/>
      <c r="J94" s="71"/>
      <c r="K94" s="70">
        <f>D27</f>
        <v>0</v>
      </c>
      <c r="L94" s="71"/>
      <c r="M94" s="48" t="e">
        <f t="shared" si="1"/>
        <v>#DIV/0!</v>
      </c>
    </row>
    <row r="95" spans="5:13" ht="13" customHeight="1">
      <c r="E95" s="25">
        <v>94</v>
      </c>
      <c r="F95" s="70">
        <f>D11</f>
        <v>0</v>
      </c>
      <c r="G95" s="71"/>
      <c r="H95" s="70"/>
      <c r="I95" s="70"/>
      <c r="J95" s="71"/>
      <c r="K95" s="70">
        <f>D27</f>
        <v>0</v>
      </c>
      <c r="L95" s="71"/>
      <c r="M95" s="48" t="e">
        <f t="shared" si="1"/>
        <v>#DIV/0!</v>
      </c>
    </row>
    <row r="96" spans="5:13" ht="13" customHeight="1">
      <c r="E96" s="25">
        <v>95</v>
      </c>
      <c r="F96" s="70">
        <f>D11</f>
        <v>0</v>
      </c>
      <c r="G96" s="71"/>
      <c r="H96" s="70"/>
      <c r="I96" s="70"/>
      <c r="J96" s="70">
        <f>D17</f>
        <v>0</v>
      </c>
      <c r="K96" s="70">
        <f>D27</f>
        <v>0</v>
      </c>
      <c r="L96" s="71"/>
      <c r="M96" s="48" t="e">
        <f t="shared" si="1"/>
        <v>#DIV/0!</v>
      </c>
    </row>
    <row r="97" spans="5:13" ht="13" customHeight="1">
      <c r="E97" s="25">
        <v>96</v>
      </c>
      <c r="F97" s="70">
        <f>D11</f>
        <v>0</v>
      </c>
      <c r="G97" s="71"/>
      <c r="H97" s="70"/>
      <c r="I97" s="70"/>
      <c r="J97" s="71"/>
      <c r="K97" s="70">
        <f>D27</f>
        <v>0</v>
      </c>
      <c r="L97" s="71"/>
      <c r="M97" s="48" t="e">
        <f t="shared" si="1"/>
        <v>#DIV/0!</v>
      </c>
    </row>
    <row r="98" spans="5:13" ht="13" customHeight="1">
      <c r="E98" s="25">
        <v>97</v>
      </c>
      <c r="F98" s="70">
        <f>D11</f>
        <v>0</v>
      </c>
      <c r="G98" s="71"/>
      <c r="H98" s="70"/>
      <c r="I98" s="70"/>
      <c r="J98" s="71"/>
      <c r="K98" s="70">
        <f>D27</f>
        <v>0</v>
      </c>
      <c r="L98" s="71"/>
      <c r="M98" s="48" t="e">
        <f t="shared" si="1"/>
        <v>#DIV/0!</v>
      </c>
    </row>
    <row r="99" spans="5:13" ht="13" customHeight="1">
      <c r="E99" s="25">
        <v>98</v>
      </c>
      <c r="F99" s="70">
        <f>D11</f>
        <v>0</v>
      </c>
      <c r="G99" s="71"/>
      <c r="H99" s="70"/>
      <c r="I99" s="70"/>
      <c r="J99" s="71"/>
      <c r="K99" s="70">
        <f>D27</f>
        <v>0</v>
      </c>
      <c r="L99" s="70" t="e">
        <f>D14</f>
        <v>#DIV/0!</v>
      </c>
      <c r="M99" s="48" t="e">
        <f t="shared" si="1"/>
        <v>#DIV/0!</v>
      </c>
    </row>
    <row r="100" spans="5:13" ht="13" customHeight="1">
      <c r="E100" s="25">
        <v>99</v>
      </c>
      <c r="F100" s="70">
        <f>D11</f>
        <v>0</v>
      </c>
      <c r="G100" s="71"/>
      <c r="H100" s="70"/>
      <c r="I100" s="70"/>
      <c r="J100" s="71"/>
      <c r="K100" s="70">
        <f>D27</f>
        <v>0</v>
      </c>
      <c r="L100" s="71"/>
      <c r="M100" s="48" t="e">
        <f t="shared" si="1"/>
        <v>#DIV/0!</v>
      </c>
    </row>
    <row r="101" spans="5:13" ht="13" customHeight="1">
      <c r="E101" s="25">
        <v>100</v>
      </c>
      <c r="F101" s="70">
        <f>D11</f>
        <v>0</v>
      </c>
      <c r="G101" s="71"/>
      <c r="H101" s="70">
        <f>Q3</f>
        <v>0</v>
      </c>
      <c r="I101" s="70">
        <f>Q4</f>
        <v>0</v>
      </c>
      <c r="J101" s="71"/>
      <c r="K101" s="70">
        <f>D27</f>
        <v>0</v>
      </c>
      <c r="L101" s="71"/>
      <c r="M101" s="48" t="e">
        <f t="shared" si="1"/>
        <v>#DIV/0!</v>
      </c>
    </row>
    <row r="102" spans="5:13" ht="13" customHeight="1">
      <c r="E102" s="25">
        <v>101</v>
      </c>
      <c r="F102" s="70">
        <f>D11</f>
        <v>0</v>
      </c>
      <c r="G102" s="71"/>
      <c r="H102" s="70"/>
      <c r="I102" s="70"/>
      <c r="J102" s="71"/>
      <c r="K102" s="70">
        <f>D27</f>
        <v>0</v>
      </c>
      <c r="L102" s="71"/>
      <c r="M102" s="48" t="e">
        <f t="shared" si="1"/>
        <v>#DIV/0!</v>
      </c>
    </row>
    <row r="103" spans="5:13" ht="13" customHeight="1">
      <c r="E103" s="25">
        <v>102</v>
      </c>
      <c r="F103" s="70">
        <f>D11</f>
        <v>0</v>
      </c>
      <c r="G103" s="71"/>
      <c r="H103" s="70"/>
      <c r="I103" s="70"/>
      <c r="J103" s="71"/>
      <c r="K103" s="70">
        <f>D27</f>
        <v>0</v>
      </c>
      <c r="L103" s="71"/>
      <c r="M103" s="48" t="e">
        <f t="shared" si="1"/>
        <v>#DIV/0!</v>
      </c>
    </row>
    <row r="104" spans="5:13" ht="13" customHeight="1">
      <c r="E104" s="25">
        <v>103</v>
      </c>
      <c r="F104" s="70">
        <f>D11</f>
        <v>0</v>
      </c>
      <c r="G104" s="71"/>
      <c r="H104" s="70"/>
      <c r="I104" s="70"/>
      <c r="J104" s="71"/>
      <c r="K104" s="70">
        <f>D27</f>
        <v>0</v>
      </c>
      <c r="L104" s="71"/>
      <c r="M104" s="48" t="e">
        <f t="shared" si="1"/>
        <v>#DIV/0!</v>
      </c>
    </row>
    <row r="105" spans="5:13" ht="13" customHeight="1">
      <c r="E105" s="25">
        <v>104</v>
      </c>
      <c r="F105" s="70">
        <f>D11</f>
        <v>0</v>
      </c>
      <c r="G105" s="71"/>
      <c r="H105" s="70"/>
      <c r="I105" s="70"/>
      <c r="J105" s="71"/>
      <c r="K105" s="70">
        <f>D27</f>
        <v>0</v>
      </c>
      <c r="L105" s="71"/>
      <c r="M105" s="48" t="e">
        <f t="shared" si="1"/>
        <v>#DIV/0!</v>
      </c>
    </row>
    <row r="106" spans="5:13" ht="13" customHeight="1">
      <c r="E106" s="25">
        <v>105</v>
      </c>
      <c r="F106" s="70">
        <f>D11</f>
        <v>0</v>
      </c>
      <c r="G106" s="70"/>
      <c r="H106" s="70"/>
      <c r="I106" s="70"/>
      <c r="J106" s="71"/>
      <c r="K106" s="70">
        <f>D27</f>
        <v>0</v>
      </c>
      <c r="L106" s="70" t="e">
        <f>D14</f>
        <v>#DIV/0!</v>
      </c>
      <c r="M106" s="48" t="e">
        <f t="shared" si="1"/>
        <v>#DIV/0!</v>
      </c>
    </row>
    <row r="107" spans="5:13" ht="13" customHeight="1">
      <c r="E107" s="25">
        <v>106</v>
      </c>
      <c r="F107" s="70">
        <f>D11</f>
        <v>0</v>
      </c>
      <c r="G107" s="71"/>
      <c r="H107" s="70"/>
      <c r="I107" s="70"/>
      <c r="J107" s="71"/>
      <c r="K107" s="70">
        <f>D27</f>
        <v>0</v>
      </c>
      <c r="L107" s="71"/>
      <c r="M107" s="48" t="e">
        <f t="shared" si="1"/>
        <v>#DIV/0!</v>
      </c>
    </row>
    <row r="108" spans="5:13" ht="13" customHeight="1">
      <c r="E108" s="25">
        <v>107</v>
      </c>
      <c r="F108" s="70">
        <f>D11</f>
        <v>0</v>
      </c>
      <c r="G108" s="71"/>
      <c r="H108" s="70"/>
      <c r="I108" s="70"/>
      <c r="J108" s="71"/>
      <c r="K108" s="70">
        <f>D27</f>
        <v>0</v>
      </c>
      <c r="L108" s="71"/>
      <c r="M108" s="48" t="e">
        <f t="shared" si="1"/>
        <v>#DIV/0!</v>
      </c>
    </row>
    <row r="109" spans="5:13" ht="13" customHeight="1">
      <c r="E109" s="25">
        <v>108</v>
      </c>
      <c r="F109" s="70">
        <f>D11</f>
        <v>0</v>
      </c>
      <c r="G109" s="71"/>
      <c r="H109" s="70"/>
      <c r="I109" s="70"/>
      <c r="J109" s="71"/>
      <c r="K109" s="70">
        <f>D27</f>
        <v>0</v>
      </c>
      <c r="L109" s="71"/>
      <c r="M109" s="48" t="e">
        <f t="shared" si="1"/>
        <v>#DIV/0!</v>
      </c>
    </row>
    <row r="110" spans="5:13" ht="13" customHeight="1">
      <c r="E110" s="25">
        <v>109</v>
      </c>
      <c r="F110" s="70">
        <f>D11</f>
        <v>0</v>
      </c>
      <c r="G110" s="71"/>
      <c r="H110" s="70"/>
      <c r="I110" s="70"/>
      <c r="J110" s="71"/>
      <c r="K110" s="70">
        <f>D27</f>
        <v>0</v>
      </c>
      <c r="L110" s="71"/>
      <c r="M110" s="48" t="e">
        <f t="shared" si="1"/>
        <v>#DIV/0!</v>
      </c>
    </row>
    <row r="111" spans="5:13" ht="13" customHeight="1">
      <c r="E111" s="25">
        <v>110</v>
      </c>
      <c r="F111" s="70">
        <f>D11</f>
        <v>0</v>
      </c>
      <c r="G111" s="71"/>
      <c r="H111" s="70"/>
      <c r="I111" s="70"/>
      <c r="J111" s="71"/>
      <c r="K111" s="70">
        <f>D27</f>
        <v>0</v>
      </c>
      <c r="L111" s="71"/>
      <c r="M111" s="48" t="e">
        <f t="shared" si="1"/>
        <v>#DIV/0!</v>
      </c>
    </row>
    <row r="112" spans="5:13" ht="13" customHeight="1">
      <c r="E112" s="25">
        <v>111</v>
      </c>
      <c r="F112" s="70">
        <f>D11</f>
        <v>0</v>
      </c>
      <c r="G112" s="71"/>
      <c r="H112" s="70"/>
      <c r="I112" s="70"/>
      <c r="J112" s="71"/>
      <c r="K112" s="70">
        <f>D27</f>
        <v>0</v>
      </c>
      <c r="L112" s="71"/>
      <c r="M112" s="48" t="e">
        <f t="shared" si="1"/>
        <v>#DIV/0!</v>
      </c>
    </row>
    <row r="113" spans="5:13" ht="13" customHeight="1">
      <c r="E113" s="25">
        <v>112</v>
      </c>
      <c r="F113" s="70">
        <f>D11</f>
        <v>0</v>
      </c>
      <c r="G113" s="71"/>
      <c r="H113" s="70"/>
      <c r="I113" s="70"/>
      <c r="J113" s="71"/>
      <c r="K113" s="70">
        <f>D27</f>
        <v>0</v>
      </c>
      <c r="L113" s="70" t="e">
        <f>D14</f>
        <v>#DIV/0!</v>
      </c>
      <c r="M113" s="48" t="e">
        <f t="shared" si="1"/>
        <v>#DIV/0!</v>
      </c>
    </row>
    <row r="114" spans="5:13" ht="13" customHeight="1">
      <c r="E114" s="25">
        <v>113</v>
      </c>
      <c r="F114" s="70">
        <f>D11</f>
        <v>0</v>
      </c>
      <c r="G114" s="71"/>
      <c r="H114" s="70"/>
      <c r="I114" s="70"/>
      <c r="J114" s="71"/>
      <c r="K114" s="70">
        <f>D27</f>
        <v>0</v>
      </c>
      <c r="L114" s="71"/>
      <c r="M114" s="48" t="e">
        <f t="shared" si="1"/>
        <v>#DIV/0!</v>
      </c>
    </row>
    <row r="115" spans="5:13" ht="13" customHeight="1">
      <c r="E115" s="25">
        <v>114</v>
      </c>
      <c r="F115" s="70">
        <f>D11</f>
        <v>0</v>
      </c>
      <c r="G115" s="71"/>
      <c r="H115" s="70"/>
      <c r="I115" s="70"/>
      <c r="J115" s="71"/>
      <c r="K115" s="70">
        <f>D27</f>
        <v>0</v>
      </c>
      <c r="L115" s="71"/>
      <c r="M115" s="48" t="e">
        <f t="shared" si="1"/>
        <v>#DIV/0!</v>
      </c>
    </row>
    <row r="116" spans="5:13" ht="13" customHeight="1">
      <c r="E116" s="25">
        <v>115</v>
      </c>
      <c r="F116" s="70">
        <f>D11</f>
        <v>0</v>
      </c>
      <c r="G116" s="71"/>
      <c r="H116" s="70">
        <f>Q3</f>
        <v>0</v>
      </c>
      <c r="I116" s="70">
        <f>Q4</f>
        <v>0</v>
      </c>
      <c r="J116" s="71"/>
      <c r="K116" s="70">
        <f>D27</f>
        <v>0</v>
      </c>
      <c r="L116" s="71"/>
      <c r="M116" s="48" t="e">
        <f t="shared" si="1"/>
        <v>#DIV/0!</v>
      </c>
    </row>
    <row r="117" spans="5:13" ht="13" customHeight="1">
      <c r="E117" s="25">
        <v>116</v>
      </c>
      <c r="F117" s="70">
        <f>D11</f>
        <v>0</v>
      </c>
      <c r="G117" s="71"/>
      <c r="H117" s="70"/>
      <c r="I117" s="70"/>
      <c r="J117" s="71"/>
      <c r="K117" s="70">
        <f>D27</f>
        <v>0</v>
      </c>
      <c r="L117" s="71"/>
      <c r="M117" s="48" t="e">
        <f t="shared" si="1"/>
        <v>#DIV/0!</v>
      </c>
    </row>
    <row r="118" spans="5:13" ht="13" customHeight="1">
      <c r="E118" s="25">
        <v>117</v>
      </c>
      <c r="F118" s="70">
        <f>D11</f>
        <v>0</v>
      </c>
      <c r="G118" s="71"/>
      <c r="H118" s="70"/>
      <c r="I118" s="70"/>
      <c r="J118" s="71"/>
      <c r="K118" s="70">
        <f>D27</f>
        <v>0</v>
      </c>
      <c r="L118" s="71"/>
      <c r="M118" s="48" t="e">
        <f t="shared" si="1"/>
        <v>#DIV/0!</v>
      </c>
    </row>
    <row r="119" spans="5:13" ht="13" customHeight="1">
      <c r="E119" s="25">
        <v>118</v>
      </c>
      <c r="F119" s="70">
        <f>D11</f>
        <v>0</v>
      </c>
      <c r="G119" s="71"/>
      <c r="H119" s="70"/>
      <c r="I119" s="70"/>
      <c r="J119" s="71"/>
      <c r="K119" s="70">
        <f>D27</f>
        <v>0</v>
      </c>
      <c r="L119" s="71"/>
      <c r="M119" s="48" t="e">
        <f t="shared" si="1"/>
        <v>#DIV/0!</v>
      </c>
    </row>
    <row r="120" spans="5:13" ht="13" customHeight="1">
      <c r="E120" s="25">
        <v>119</v>
      </c>
      <c r="F120" s="70">
        <f>D11</f>
        <v>0</v>
      </c>
      <c r="G120" s="71"/>
      <c r="H120" s="70"/>
      <c r="I120" s="70"/>
      <c r="J120" s="71"/>
      <c r="K120" s="70">
        <f>D27</f>
        <v>0</v>
      </c>
      <c r="L120" s="71"/>
      <c r="M120" s="48" t="e">
        <f t="shared" si="1"/>
        <v>#DIV/0!</v>
      </c>
    </row>
    <row r="121" spans="5:13" ht="13" customHeight="1">
      <c r="E121" s="25">
        <v>120</v>
      </c>
      <c r="F121" s="70">
        <f>D11</f>
        <v>0</v>
      </c>
      <c r="G121" s="70">
        <f>D6</f>
        <v>0</v>
      </c>
      <c r="H121" s="70"/>
      <c r="I121" s="70"/>
      <c r="J121" s="71"/>
      <c r="K121" s="70">
        <f>D27</f>
        <v>0</v>
      </c>
      <c r="L121" s="70" t="e">
        <f>D14</f>
        <v>#DIV/0!</v>
      </c>
      <c r="M121" s="48" t="e">
        <f t="shared" si="1"/>
        <v>#DIV/0!</v>
      </c>
    </row>
    <row r="122" spans="5:13" ht="13" customHeight="1">
      <c r="E122" s="25">
        <v>121</v>
      </c>
      <c r="F122" s="70">
        <f>D11</f>
        <v>0</v>
      </c>
      <c r="G122" s="71"/>
      <c r="H122" s="70"/>
      <c r="I122" s="70"/>
      <c r="J122" s="71"/>
      <c r="K122" s="70">
        <f>D27</f>
        <v>0</v>
      </c>
      <c r="L122" s="71"/>
      <c r="M122" s="48" t="e">
        <f t="shared" si="1"/>
        <v>#DIV/0!</v>
      </c>
    </row>
    <row r="123" spans="5:13" ht="13" customHeight="1">
      <c r="E123" s="25">
        <v>122</v>
      </c>
      <c r="F123" s="70">
        <f>D11</f>
        <v>0</v>
      </c>
      <c r="G123" s="71"/>
      <c r="H123" s="70"/>
      <c r="I123" s="70"/>
      <c r="J123" s="71"/>
      <c r="K123" s="70">
        <f>D27</f>
        <v>0</v>
      </c>
      <c r="L123" s="71"/>
      <c r="M123" s="48" t="e">
        <f t="shared" si="1"/>
        <v>#DIV/0!</v>
      </c>
    </row>
    <row r="124" spans="5:13" ht="13" customHeight="1">
      <c r="E124" s="25">
        <v>123</v>
      </c>
      <c r="F124" s="70">
        <f>D11</f>
        <v>0</v>
      </c>
      <c r="G124" s="71"/>
      <c r="H124" s="70"/>
      <c r="I124" s="70"/>
      <c r="J124" s="71"/>
      <c r="K124" s="70">
        <f>D27</f>
        <v>0</v>
      </c>
      <c r="L124" s="71"/>
      <c r="M124" s="48" t="e">
        <f t="shared" si="1"/>
        <v>#DIV/0!</v>
      </c>
    </row>
    <row r="125" spans="5:13" ht="13" customHeight="1">
      <c r="E125" s="25">
        <v>124</v>
      </c>
      <c r="F125" s="70">
        <f>D11</f>
        <v>0</v>
      </c>
      <c r="G125" s="71"/>
      <c r="H125" s="70"/>
      <c r="I125" s="70"/>
      <c r="J125" s="71"/>
      <c r="K125" s="70">
        <f>D27</f>
        <v>0</v>
      </c>
      <c r="L125" s="71"/>
      <c r="M125" s="48" t="e">
        <f t="shared" si="1"/>
        <v>#DIV/0!</v>
      </c>
    </row>
    <row r="126" spans="5:13" ht="13" customHeight="1">
      <c r="E126" s="25">
        <v>125</v>
      </c>
      <c r="F126" s="70">
        <f>D11</f>
        <v>0</v>
      </c>
      <c r="G126" s="71"/>
      <c r="H126" s="70"/>
      <c r="I126" s="70"/>
      <c r="J126" s="70">
        <f>D17</f>
        <v>0</v>
      </c>
      <c r="K126" s="70">
        <f>D27</f>
        <v>0</v>
      </c>
      <c r="L126" s="71"/>
      <c r="M126" s="48" t="e">
        <f t="shared" si="1"/>
        <v>#DIV/0!</v>
      </c>
    </row>
    <row r="127" spans="5:13" ht="13" customHeight="1">
      <c r="E127" s="25">
        <v>126</v>
      </c>
      <c r="F127" s="70">
        <f>D11</f>
        <v>0</v>
      </c>
      <c r="G127" s="71"/>
      <c r="H127" s="70"/>
      <c r="I127" s="70"/>
      <c r="J127" s="71"/>
      <c r="K127" s="70">
        <f>D27</f>
        <v>0</v>
      </c>
      <c r="L127" s="71"/>
      <c r="M127" s="48" t="e">
        <f t="shared" si="1"/>
        <v>#DIV/0!</v>
      </c>
    </row>
    <row r="128" spans="5:13" ht="13" customHeight="1">
      <c r="E128" s="25">
        <v>127</v>
      </c>
      <c r="F128" s="70">
        <f>D11</f>
        <v>0</v>
      </c>
      <c r="G128" s="71"/>
      <c r="H128" s="70"/>
      <c r="I128" s="70"/>
      <c r="J128" s="71"/>
      <c r="K128" s="70">
        <f>D27</f>
        <v>0</v>
      </c>
      <c r="L128" s="71"/>
      <c r="M128" s="48" t="e">
        <f t="shared" si="1"/>
        <v>#DIV/0!</v>
      </c>
    </row>
    <row r="129" spans="5:13" ht="13" customHeight="1">
      <c r="E129" s="25">
        <v>128</v>
      </c>
      <c r="F129" s="70">
        <f>D11</f>
        <v>0</v>
      </c>
      <c r="G129" s="71"/>
      <c r="H129" s="70"/>
      <c r="I129" s="70"/>
      <c r="J129" s="71"/>
      <c r="K129" s="70">
        <f>D27</f>
        <v>0</v>
      </c>
      <c r="L129" s="70" t="e">
        <f>D14</f>
        <v>#DIV/0!</v>
      </c>
      <c r="M129" s="48" t="e">
        <f t="shared" si="1"/>
        <v>#DIV/0!</v>
      </c>
    </row>
    <row r="130" spans="5:13" ht="13" customHeight="1">
      <c r="E130" s="25">
        <v>129</v>
      </c>
      <c r="F130" s="70">
        <f>D11</f>
        <v>0</v>
      </c>
      <c r="G130" s="71"/>
      <c r="H130" s="70"/>
      <c r="I130" s="70"/>
      <c r="J130" s="71"/>
      <c r="K130" s="70">
        <f>D27</f>
        <v>0</v>
      </c>
      <c r="L130" s="71"/>
      <c r="M130" s="48" t="e">
        <f t="shared" si="1"/>
        <v>#DIV/0!</v>
      </c>
    </row>
    <row r="131" spans="5:13" ht="13" customHeight="1">
      <c r="E131" s="25">
        <v>130</v>
      </c>
      <c r="F131" s="70">
        <f>D11</f>
        <v>0</v>
      </c>
      <c r="G131" s="71"/>
      <c r="H131" s="70">
        <f>Q3</f>
        <v>0</v>
      </c>
      <c r="I131" s="70">
        <f>Q4</f>
        <v>0</v>
      </c>
      <c r="J131" s="71"/>
      <c r="K131" s="70">
        <f>D27</f>
        <v>0</v>
      </c>
      <c r="L131" s="71"/>
      <c r="M131" s="48" t="e">
        <f t="shared" si="1"/>
        <v>#DIV/0!</v>
      </c>
    </row>
    <row r="132" spans="5:13" ht="13" customHeight="1">
      <c r="E132" s="25">
        <v>131</v>
      </c>
      <c r="F132" s="70">
        <f>D11</f>
        <v>0</v>
      </c>
      <c r="G132" s="71"/>
      <c r="H132" s="70"/>
      <c r="I132" s="70"/>
      <c r="J132" s="71"/>
      <c r="K132" s="70">
        <f>D27</f>
        <v>0</v>
      </c>
      <c r="L132" s="71"/>
      <c r="M132" s="48" t="e">
        <f t="shared" ref="M132:M195" si="2">M131+SUM(F132:I132)-SUM(J132:L132)</f>
        <v>#DIV/0!</v>
      </c>
    </row>
    <row r="133" spans="5:13" ht="13" customHeight="1">
      <c r="E133" s="25">
        <v>132</v>
      </c>
      <c r="F133" s="70">
        <f>D11</f>
        <v>0</v>
      </c>
      <c r="G133" s="71"/>
      <c r="H133" s="70"/>
      <c r="I133" s="70"/>
      <c r="J133" s="71"/>
      <c r="K133" s="70">
        <f>D27</f>
        <v>0</v>
      </c>
      <c r="L133" s="71"/>
      <c r="M133" s="48" t="e">
        <f t="shared" si="2"/>
        <v>#DIV/0!</v>
      </c>
    </row>
    <row r="134" spans="5:13" ht="13" customHeight="1">
      <c r="E134" s="25">
        <v>133</v>
      </c>
      <c r="F134" s="70">
        <f>D11</f>
        <v>0</v>
      </c>
      <c r="G134" s="71"/>
      <c r="H134" s="70"/>
      <c r="I134" s="70"/>
      <c r="J134" s="71"/>
      <c r="K134" s="70">
        <f>D27</f>
        <v>0</v>
      </c>
      <c r="L134" s="71"/>
      <c r="M134" s="48" t="e">
        <f t="shared" si="2"/>
        <v>#DIV/0!</v>
      </c>
    </row>
    <row r="135" spans="5:13" ht="13" customHeight="1">
      <c r="E135" s="25">
        <v>134</v>
      </c>
      <c r="F135" s="70">
        <f>D11</f>
        <v>0</v>
      </c>
      <c r="G135" s="71"/>
      <c r="H135" s="70"/>
      <c r="I135" s="70"/>
      <c r="J135" s="71"/>
      <c r="K135" s="70">
        <f>D27</f>
        <v>0</v>
      </c>
      <c r="L135" s="71"/>
      <c r="M135" s="48" t="e">
        <f t="shared" si="2"/>
        <v>#DIV/0!</v>
      </c>
    </row>
    <row r="136" spans="5:13" ht="13" customHeight="1">
      <c r="E136" s="25">
        <v>135</v>
      </c>
      <c r="F136" s="70">
        <f>D11</f>
        <v>0</v>
      </c>
      <c r="G136" s="70"/>
      <c r="H136" s="70"/>
      <c r="I136" s="70"/>
      <c r="J136" s="71"/>
      <c r="K136" s="70">
        <f>D27</f>
        <v>0</v>
      </c>
      <c r="L136" s="70" t="e">
        <f>D14</f>
        <v>#DIV/0!</v>
      </c>
      <c r="M136" s="48" t="e">
        <f t="shared" si="2"/>
        <v>#DIV/0!</v>
      </c>
    </row>
    <row r="137" spans="5:13" ht="13" customHeight="1">
      <c r="E137" s="25">
        <v>136</v>
      </c>
      <c r="F137" s="70">
        <f>D11</f>
        <v>0</v>
      </c>
      <c r="G137" s="71"/>
      <c r="H137" s="70"/>
      <c r="I137" s="70"/>
      <c r="J137" s="71"/>
      <c r="K137" s="70">
        <f>D27</f>
        <v>0</v>
      </c>
      <c r="L137" s="71"/>
      <c r="M137" s="48" t="e">
        <f t="shared" si="2"/>
        <v>#DIV/0!</v>
      </c>
    </row>
    <row r="138" spans="5:13" ht="13" customHeight="1">
      <c r="E138" s="25">
        <v>137</v>
      </c>
      <c r="F138" s="70">
        <f>D11</f>
        <v>0</v>
      </c>
      <c r="G138" s="71"/>
      <c r="H138" s="70"/>
      <c r="I138" s="70"/>
      <c r="J138" s="71"/>
      <c r="K138" s="70">
        <f>D27</f>
        <v>0</v>
      </c>
      <c r="L138" s="71"/>
      <c r="M138" s="48" t="e">
        <f t="shared" si="2"/>
        <v>#DIV/0!</v>
      </c>
    </row>
    <row r="139" spans="5:13" ht="13" customHeight="1">
      <c r="E139" s="25">
        <v>138</v>
      </c>
      <c r="F139" s="70">
        <f>D11</f>
        <v>0</v>
      </c>
      <c r="G139" s="71"/>
      <c r="H139" s="70"/>
      <c r="I139" s="70"/>
      <c r="J139" s="71"/>
      <c r="K139" s="70">
        <f>D27</f>
        <v>0</v>
      </c>
      <c r="L139" s="71"/>
      <c r="M139" s="48" t="e">
        <f t="shared" si="2"/>
        <v>#DIV/0!</v>
      </c>
    </row>
    <row r="140" spans="5:13" ht="13" customHeight="1">
      <c r="E140" s="25">
        <v>139</v>
      </c>
      <c r="F140" s="70">
        <f>D11</f>
        <v>0</v>
      </c>
      <c r="G140" s="71"/>
      <c r="H140" s="70"/>
      <c r="I140" s="70"/>
      <c r="J140" s="71"/>
      <c r="K140" s="70">
        <f>D27</f>
        <v>0</v>
      </c>
      <c r="L140" s="71"/>
      <c r="M140" s="48" t="e">
        <f t="shared" si="2"/>
        <v>#DIV/0!</v>
      </c>
    </row>
    <row r="141" spans="5:13" ht="13" customHeight="1">
      <c r="E141" s="25">
        <v>140</v>
      </c>
      <c r="F141" s="70">
        <f>D11</f>
        <v>0</v>
      </c>
      <c r="G141" s="71"/>
      <c r="H141" s="70"/>
      <c r="I141" s="70"/>
      <c r="J141" s="71"/>
      <c r="K141" s="70">
        <f>D27</f>
        <v>0</v>
      </c>
      <c r="L141" s="71"/>
      <c r="M141" s="48" t="e">
        <f t="shared" si="2"/>
        <v>#DIV/0!</v>
      </c>
    </row>
    <row r="142" spans="5:13" ht="13" customHeight="1">
      <c r="E142" s="25">
        <v>141</v>
      </c>
      <c r="F142" s="70">
        <f>D11</f>
        <v>0</v>
      </c>
      <c r="G142" s="71"/>
      <c r="H142" s="70"/>
      <c r="I142" s="70"/>
      <c r="J142" s="71"/>
      <c r="K142" s="70">
        <f>D27</f>
        <v>0</v>
      </c>
      <c r="L142" s="71"/>
      <c r="M142" s="48" t="e">
        <f t="shared" si="2"/>
        <v>#DIV/0!</v>
      </c>
    </row>
    <row r="143" spans="5:13" ht="13" customHeight="1">
      <c r="E143" s="25">
        <v>142</v>
      </c>
      <c r="F143" s="70">
        <f>D11</f>
        <v>0</v>
      </c>
      <c r="G143" s="71"/>
      <c r="H143" s="70"/>
      <c r="I143" s="70"/>
      <c r="J143" s="71"/>
      <c r="K143" s="70">
        <f>D27</f>
        <v>0</v>
      </c>
      <c r="L143" s="70" t="e">
        <f>D14</f>
        <v>#DIV/0!</v>
      </c>
      <c r="M143" s="48" t="e">
        <f t="shared" si="2"/>
        <v>#DIV/0!</v>
      </c>
    </row>
    <row r="144" spans="5:13" ht="13" customHeight="1">
      <c r="E144" s="25">
        <v>143</v>
      </c>
      <c r="F144" s="70">
        <f>D11</f>
        <v>0</v>
      </c>
      <c r="G144" s="71"/>
      <c r="H144" s="70"/>
      <c r="I144" s="70"/>
      <c r="J144" s="71"/>
      <c r="K144" s="70">
        <f>D27</f>
        <v>0</v>
      </c>
      <c r="L144" s="71"/>
      <c r="M144" s="48" t="e">
        <f t="shared" si="2"/>
        <v>#DIV/0!</v>
      </c>
    </row>
    <row r="145" spans="5:13" ht="13" customHeight="1">
      <c r="E145" s="25">
        <v>144</v>
      </c>
      <c r="F145" s="70">
        <f>D11</f>
        <v>0</v>
      </c>
      <c r="G145" s="71"/>
      <c r="H145" s="70"/>
      <c r="I145" s="70"/>
      <c r="J145" s="71"/>
      <c r="K145" s="70">
        <f>D27</f>
        <v>0</v>
      </c>
      <c r="L145" s="71"/>
      <c r="M145" s="48" t="e">
        <f t="shared" si="2"/>
        <v>#DIV/0!</v>
      </c>
    </row>
    <row r="146" spans="5:13" ht="13" customHeight="1">
      <c r="E146" s="25">
        <v>145</v>
      </c>
      <c r="F146" s="70">
        <f>D11</f>
        <v>0</v>
      </c>
      <c r="G146" s="71"/>
      <c r="H146" s="70">
        <f>Q3</f>
        <v>0</v>
      </c>
      <c r="I146" s="70">
        <f>Q4</f>
        <v>0</v>
      </c>
      <c r="J146" s="71"/>
      <c r="K146" s="70">
        <f>D27</f>
        <v>0</v>
      </c>
      <c r="L146" s="71"/>
      <c r="M146" s="48" t="e">
        <f t="shared" si="2"/>
        <v>#DIV/0!</v>
      </c>
    </row>
    <row r="147" spans="5:13" ht="13" customHeight="1">
      <c r="E147" s="25">
        <v>146</v>
      </c>
      <c r="F147" s="70">
        <f>D11</f>
        <v>0</v>
      </c>
      <c r="G147" s="71"/>
      <c r="H147" s="70"/>
      <c r="I147" s="70"/>
      <c r="J147" s="71"/>
      <c r="K147" s="70">
        <f>D27</f>
        <v>0</v>
      </c>
      <c r="L147" s="71"/>
      <c r="M147" s="48" t="e">
        <f t="shared" si="2"/>
        <v>#DIV/0!</v>
      </c>
    </row>
    <row r="148" spans="5:13" ht="13" customHeight="1">
      <c r="E148" s="25">
        <v>147</v>
      </c>
      <c r="F148" s="70">
        <f>D11</f>
        <v>0</v>
      </c>
      <c r="G148" s="71"/>
      <c r="H148" s="70"/>
      <c r="I148" s="70"/>
      <c r="J148" s="71"/>
      <c r="K148" s="70">
        <f>D27</f>
        <v>0</v>
      </c>
      <c r="L148" s="71"/>
      <c r="M148" s="48" t="e">
        <f t="shared" si="2"/>
        <v>#DIV/0!</v>
      </c>
    </row>
    <row r="149" spans="5:13" ht="13" customHeight="1">
      <c r="E149" s="25">
        <v>148</v>
      </c>
      <c r="F149" s="70">
        <f>D11</f>
        <v>0</v>
      </c>
      <c r="G149" s="71"/>
      <c r="H149" s="70"/>
      <c r="I149" s="70"/>
      <c r="J149" s="71"/>
      <c r="K149" s="70">
        <f>D27</f>
        <v>0</v>
      </c>
      <c r="L149" s="71"/>
      <c r="M149" s="48" t="e">
        <f t="shared" si="2"/>
        <v>#DIV/0!</v>
      </c>
    </row>
    <row r="150" spans="5:13" ht="13" customHeight="1">
      <c r="E150" s="25">
        <v>149</v>
      </c>
      <c r="F150" s="70">
        <f>D11</f>
        <v>0</v>
      </c>
      <c r="G150" s="71"/>
      <c r="H150" s="70"/>
      <c r="I150" s="70"/>
      <c r="J150" s="71"/>
      <c r="K150" s="70">
        <f>D27</f>
        <v>0</v>
      </c>
      <c r="L150" s="71"/>
      <c r="M150" s="48" t="e">
        <f t="shared" si="2"/>
        <v>#DIV/0!</v>
      </c>
    </row>
    <row r="151" spans="5:13" ht="13" customHeight="1">
      <c r="E151" s="25">
        <v>150</v>
      </c>
      <c r="F151" s="70">
        <f>D11</f>
        <v>0</v>
      </c>
      <c r="G151" s="70">
        <f>D6</f>
        <v>0</v>
      </c>
      <c r="H151" s="70"/>
      <c r="I151" s="70"/>
      <c r="J151" s="71"/>
      <c r="K151" s="70">
        <f>D27</f>
        <v>0</v>
      </c>
      <c r="L151" s="70" t="e">
        <f>D14</f>
        <v>#DIV/0!</v>
      </c>
      <c r="M151" s="48" t="e">
        <f t="shared" si="2"/>
        <v>#DIV/0!</v>
      </c>
    </row>
    <row r="152" spans="5:13" ht="13" customHeight="1">
      <c r="E152" s="25">
        <v>151</v>
      </c>
      <c r="F152" s="70">
        <f>D11</f>
        <v>0</v>
      </c>
      <c r="G152" s="71"/>
      <c r="H152" s="70"/>
      <c r="I152" s="70"/>
      <c r="J152" s="71"/>
      <c r="K152" s="70">
        <f>D27</f>
        <v>0</v>
      </c>
      <c r="L152" s="71"/>
      <c r="M152" s="48" t="e">
        <f t="shared" si="2"/>
        <v>#DIV/0!</v>
      </c>
    </row>
    <row r="153" spans="5:13" ht="13" customHeight="1">
      <c r="E153" s="25">
        <v>152</v>
      </c>
      <c r="F153" s="70">
        <f>D11</f>
        <v>0</v>
      </c>
      <c r="G153" s="71"/>
      <c r="H153" s="70"/>
      <c r="I153" s="70"/>
      <c r="J153" s="71"/>
      <c r="K153" s="70">
        <f>D27</f>
        <v>0</v>
      </c>
      <c r="L153" s="71"/>
      <c r="M153" s="48" t="e">
        <f t="shared" si="2"/>
        <v>#DIV/0!</v>
      </c>
    </row>
    <row r="154" spans="5:13" ht="13" customHeight="1">
      <c r="E154" s="25">
        <v>153</v>
      </c>
      <c r="F154" s="70">
        <f>D11</f>
        <v>0</v>
      </c>
      <c r="G154" s="71"/>
      <c r="H154" s="70"/>
      <c r="I154" s="70"/>
      <c r="J154" s="71"/>
      <c r="K154" s="70">
        <f>D27</f>
        <v>0</v>
      </c>
      <c r="L154" s="71"/>
      <c r="M154" s="48" t="e">
        <f t="shared" si="2"/>
        <v>#DIV/0!</v>
      </c>
    </row>
    <row r="155" spans="5:13" ht="13" customHeight="1">
      <c r="E155" s="25">
        <v>154</v>
      </c>
      <c r="F155" s="70">
        <f>D11</f>
        <v>0</v>
      </c>
      <c r="G155" s="71"/>
      <c r="H155" s="70"/>
      <c r="I155" s="70"/>
      <c r="J155" s="71"/>
      <c r="K155" s="70">
        <f>D27</f>
        <v>0</v>
      </c>
      <c r="L155" s="71"/>
      <c r="M155" s="48" t="e">
        <f t="shared" si="2"/>
        <v>#DIV/0!</v>
      </c>
    </row>
    <row r="156" spans="5:13" ht="13" customHeight="1">
      <c r="E156" s="25">
        <v>155</v>
      </c>
      <c r="F156" s="70">
        <f>D11</f>
        <v>0</v>
      </c>
      <c r="G156" s="71"/>
      <c r="H156" s="70"/>
      <c r="I156" s="70"/>
      <c r="J156" s="70">
        <f>D17</f>
        <v>0</v>
      </c>
      <c r="K156" s="70">
        <f>D27</f>
        <v>0</v>
      </c>
      <c r="L156" s="71"/>
      <c r="M156" s="48" t="e">
        <f t="shared" si="2"/>
        <v>#DIV/0!</v>
      </c>
    </row>
    <row r="157" spans="5:13" ht="13" customHeight="1">
      <c r="E157" s="25">
        <v>156</v>
      </c>
      <c r="F157" s="70">
        <f>D11</f>
        <v>0</v>
      </c>
      <c r="G157" s="71"/>
      <c r="H157" s="70"/>
      <c r="I157" s="70"/>
      <c r="J157" s="71"/>
      <c r="K157" s="70">
        <f>D27</f>
        <v>0</v>
      </c>
      <c r="L157" s="71"/>
      <c r="M157" s="48" t="e">
        <f t="shared" si="2"/>
        <v>#DIV/0!</v>
      </c>
    </row>
    <row r="158" spans="5:13" ht="13" customHeight="1">
      <c r="E158" s="25">
        <v>157</v>
      </c>
      <c r="F158" s="70">
        <f>D11</f>
        <v>0</v>
      </c>
      <c r="G158" s="71"/>
      <c r="H158" s="70"/>
      <c r="I158" s="70"/>
      <c r="J158" s="71"/>
      <c r="K158" s="70">
        <f>D27</f>
        <v>0</v>
      </c>
      <c r="L158" s="71"/>
      <c r="M158" s="48" t="e">
        <f t="shared" si="2"/>
        <v>#DIV/0!</v>
      </c>
    </row>
    <row r="159" spans="5:13" ht="13" customHeight="1">
      <c r="E159" s="25">
        <v>158</v>
      </c>
      <c r="F159" s="70">
        <f>D11</f>
        <v>0</v>
      </c>
      <c r="G159" s="71"/>
      <c r="H159" s="70"/>
      <c r="I159" s="70"/>
      <c r="J159" s="71"/>
      <c r="K159" s="70">
        <f>D27</f>
        <v>0</v>
      </c>
      <c r="L159" s="70" t="e">
        <f>D14</f>
        <v>#DIV/0!</v>
      </c>
      <c r="M159" s="48" t="e">
        <f t="shared" si="2"/>
        <v>#DIV/0!</v>
      </c>
    </row>
    <row r="160" spans="5:13" ht="13" customHeight="1">
      <c r="E160" s="25">
        <v>159</v>
      </c>
      <c r="F160" s="70">
        <f>D11</f>
        <v>0</v>
      </c>
      <c r="G160" s="71"/>
      <c r="H160" s="70"/>
      <c r="I160" s="70"/>
      <c r="J160" s="71"/>
      <c r="K160" s="70">
        <f>D27</f>
        <v>0</v>
      </c>
      <c r="L160" s="71"/>
      <c r="M160" s="48" t="e">
        <f t="shared" si="2"/>
        <v>#DIV/0!</v>
      </c>
    </row>
    <row r="161" spans="5:13" ht="13" customHeight="1">
      <c r="E161" s="25">
        <v>160</v>
      </c>
      <c r="F161" s="70">
        <f>D11</f>
        <v>0</v>
      </c>
      <c r="G161" s="71"/>
      <c r="H161" s="70">
        <f>Q3</f>
        <v>0</v>
      </c>
      <c r="I161" s="70">
        <f>Q4</f>
        <v>0</v>
      </c>
      <c r="J161" s="71"/>
      <c r="K161" s="70">
        <f>D27</f>
        <v>0</v>
      </c>
      <c r="L161" s="71"/>
      <c r="M161" s="48" t="e">
        <f t="shared" si="2"/>
        <v>#DIV/0!</v>
      </c>
    </row>
    <row r="162" spans="5:13" ht="13" customHeight="1">
      <c r="E162" s="25">
        <v>161</v>
      </c>
      <c r="F162" s="70">
        <f>D11</f>
        <v>0</v>
      </c>
      <c r="G162" s="71"/>
      <c r="H162" s="70"/>
      <c r="I162" s="70"/>
      <c r="J162" s="71"/>
      <c r="K162" s="70">
        <f>D27</f>
        <v>0</v>
      </c>
      <c r="L162" s="71"/>
      <c r="M162" s="48" t="e">
        <f t="shared" si="2"/>
        <v>#DIV/0!</v>
      </c>
    </row>
    <row r="163" spans="5:13" ht="13" customHeight="1">
      <c r="E163" s="25">
        <v>162</v>
      </c>
      <c r="F163" s="70">
        <f>D11</f>
        <v>0</v>
      </c>
      <c r="G163" s="71"/>
      <c r="H163" s="70"/>
      <c r="I163" s="70"/>
      <c r="J163" s="71"/>
      <c r="K163" s="70">
        <f>D27</f>
        <v>0</v>
      </c>
      <c r="L163" s="71"/>
      <c r="M163" s="48" t="e">
        <f t="shared" si="2"/>
        <v>#DIV/0!</v>
      </c>
    </row>
    <row r="164" spans="5:13" ht="13" customHeight="1">
      <c r="E164" s="25">
        <v>163</v>
      </c>
      <c r="F164" s="70">
        <f>D11</f>
        <v>0</v>
      </c>
      <c r="G164" s="71"/>
      <c r="H164" s="70"/>
      <c r="I164" s="70"/>
      <c r="J164" s="71"/>
      <c r="K164" s="70">
        <f>D27</f>
        <v>0</v>
      </c>
      <c r="L164" s="71"/>
      <c r="M164" s="48" t="e">
        <f t="shared" si="2"/>
        <v>#DIV/0!</v>
      </c>
    </row>
    <row r="165" spans="5:13" ht="13" customHeight="1">
      <c r="E165" s="25">
        <v>164</v>
      </c>
      <c r="F165" s="70">
        <f>D11</f>
        <v>0</v>
      </c>
      <c r="G165" s="71"/>
      <c r="H165" s="70"/>
      <c r="I165" s="70"/>
      <c r="J165" s="71"/>
      <c r="K165" s="70">
        <f>D27</f>
        <v>0</v>
      </c>
      <c r="L165" s="71"/>
      <c r="M165" s="48" t="e">
        <f t="shared" si="2"/>
        <v>#DIV/0!</v>
      </c>
    </row>
    <row r="166" spans="5:13" ht="13" customHeight="1">
      <c r="E166" s="25">
        <v>165</v>
      </c>
      <c r="F166" s="70">
        <f>D11</f>
        <v>0</v>
      </c>
      <c r="G166" s="70"/>
      <c r="H166" s="70"/>
      <c r="I166" s="70"/>
      <c r="J166" s="71"/>
      <c r="K166" s="70">
        <f>D27</f>
        <v>0</v>
      </c>
      <c r="L166" s="70" t="e">
        <f>D14</f>
        <v>#DIV/0!</v>
      </c>
      <c r="M166" s="48" t="e">
        <f t="shared" si="2"/>
        <v>#DIV/0!</v>
      </c>
    </row>
    <row r="167" spans="5:13" ht="13" customHeight="1">
      <c r="E167" s="25">
        <v>166</v>
      </c>
      <c r="F167" s="70">
        <f>D11</f>
        <v>0</v>
      </c>
      <c r="G167" s="71"/>
      <c r="H167" s="70"/>
      <c r="I167" s="70"/>
      <c r="J167" s="71"/>
      <c r="K167" s="70">
        <f>D27</f>
        <v>0</v>
      </c>
      <c r="L167" s="71"/>
      <c r="M167" s="48" t="e">
        <f t="shared" si="2"/>
        <v>#DIV/0!</v>
      </c>
    </row>
    <row r="168" spans="5:13" ht="13" customHeight="1">
      <c r="E168" s="25">
        <v>167</v>
      </c>
      <c r="F168" s="70">
        <f>D11</f>
        <v>0</v>
      </c>
      <c r="G168" s="71"/>
      <c r="H168" s="70"/>
      <c r="I168" s="70"/>
      <c r="J168" s="71"/>
      <c r="K168" s="70">
        <f>D27</f>
        <v>0</v>
      </c>
      <c r="L168" s="71"/>
      <c r="M168" s="48" t="e">
        <f t="shared" si="2"/>
        <v>#DIV/0!</v>
      </c>
    </row>
    <row r="169" spans="5:13" ht="13" customHeight="1">
      <c r="E169" s="25">
        <v>168</v>
      </c>
      <c r="F169" s="70">
        <f>D11</f>
        <v>0</v>
      </c>
      <c r="G169" s="71"/>
      <c r="H169" s="70"/>
      <c r="I169" s="70"/>
      <c r="J169" s="71"/>
      <c r="K169" s="70">
        <f>D27</f>
        <v>0</v>
      </c>
      <c r="L169" s="71"/>
      <c r="M169" s="48" t="e">
        <f t="shared" si="2"/>
        <v>#DIV/0!</v>
      </c>
    </row>
    <row r="170" spans="5:13" ht="13" customHeight="1">
      <c r="E170" s="25">
        <v>169</v>
      </c>
      <c r="F170" s="70">
        <f>D11</f>
        <v>0</v>
      </c>
      <c r="G170" s="71"/>
      <c r="H170" s="70"/>
      <c r="I170" s="70"/>
      <c r="J170" s="71"/>
      <c r="K170" s="70">
        <f>D27</f>
        <v>0</v>
      </c>
      <c r="L170" s="71"/>
      <c r="M170" s="48" t="e">
        <f t="shared" si="2"/>
        <v>#DIV/0!</v>
      </c>
    </row>
    <row r="171" spans="5:13" ht="13" customHeight="1">
      <c r="E171" s="25">
        <v>170</v>
      </c>
      <c r="F171" s="70">
        <f>D11</f>
        <v>0</v>
      </c>
      <c r="G171" s="71"/>
      <c r="H171" s="70"/>
      <c r="I171" s="70"/>
      <c r="J171" s="71"/>
      <c r="K171" s="70">
        <f>D27</f>
        <v>0</v>
      </c>
      <c r="L171" s="71"/>
      <c r="M171" s="48" t="e">
        <f t="shared" si="2"/>
        <v>#DIV/0!</v>
      </c>
    </row>
    <row r="172" spans="5:13" ht="13" customHeight="1">
      <c r="E172" s="25">
        <v>171</v>
      </c>
      <c r="F172" s="70">
        <f>D11</f>
        <v>0</v>
      </c>
      <c r="G172" s="71"/>
      <c r="H172" s="70"/>
      <c r="I172" s="70"/>
      <c r="J172" s="71"/>
      <c r="K172" s="70">
        <f>D27</f>
        <v>0</v>
      </c>
      <c r="L172" s="71"/>
      <c r="M172" s="48" t="e">
        <f t="shared" si="2"/>
        <v>#DIV/0!</v>
      </c>
    </row>
    <row r="173" spans="5:13" ht="13" customHeight="1">
      <c r="E173" s="25">
        <v>172</v>
      </c>
      <c r="F173" s="70">
        <f>D11</f>
        <v>0</v>
      </c>
      <c r="G173" s="71"/>
      <c r="H173" s="70"/>
      <c r="I173" s="70"/>
      <c r="J173" s="71"/>
      <c r="K173" s="70">
        <f>D27</f>
        <v>0</v>
      </c>
      <c r="L173" s="70" t="e">
        <f>D14</f>
        <v>#DIV/0!</v>
      </c>
      <c r="M173" s="48" t="e">
        <f t="shared" si="2"/>
        <v>#DIV/0!</v>
      </c>
    </row>
    <row r="174" spans="5:13" ht="13" customHeight="1">
      <c r="E174" s="25">
        <v>173</v>
      </c>
      <c r="F174" s="70">
        <f>D11</f>
        <v>0</v>
      </c>
      <c r="G174" s="71"/>
      <c r="H174" s="70"/>
      <c r="I174" s="70"/>
      <c r="J174" s="71"/>
      <c r="K174" s="70">
        <f>D27</f>
        <v>0</v>
      </c>
      <c r="L174" s="71"/>
      <c r="M174" s="48" t="e">
        <f t="shared" si="2"/>
        <v>#DIV/0!</v>
      </c>
    </row>
    <row r="175" spans="5:13" ht="13" customHeight="1">
      <c r="E175" s="25">
        <v>174</v>
      </c>
      <c r="F175" s="70">
        <f>D11</f>
        <v>0</v>
      </c>
      <c r="G175" s="71"/>
      <c r="H175" s="70"/>
      <c r="I175" s="70"/>
      <c r="J175" s="71"/>
      <c r="K175" s="70">
        <f>D27</f>
        <v>0</v>
      </c>
      <c r="L175" s="71"/>
      <c r="M175" s="48" t="e">
        <f t="shared" si="2"/>
        <v>#DIV/0!</v>
      </c>
    </row>
    <row r="176" spans="5:13" ht="13" customHeight="1">
      <c r="E176" s="25">
        <v>175</v>
      </c>
      <c r="F176" s="70">
        <f>D11</f>
        <v>0</v>
      </c>
      <c r="G176" s="71"/>
      <c r="H176" s="70">
        <f>Q3</f>
        <v>0</v>
      </c>
      <c r="I176" s="70">
        <f>Q4</f>
        <v>0</v>
      </c>
      <c r="J176" s="71"/>
      <c r="K176" s="70">
        <f>D27</f>
        <v>0</v>
      </c>
      <c r="L176" s="71"/>
      <c r="M176" s="48" t="e">
        <f t="shared" si="2"/>
        <v>#DIV/0!</v>
      </c>
    </row>
    <row r="177" spans="5:13" ht="13" customHeight="1">
      <c r="E177" s="25">
        <v>176</v>
      </c>
      <c r="F177" s="70">
        <f>D11</f>
        <v>0</v>
      </c>
      <c r="G177" s="71"/>
      <c r="H177" s="70"/>
      <c r="I177" s="70"/>
      <c r="J177" s="71"/>
      <c r="K177" s="70">
        <f>D27</f>
        <v>0</v>
      </c>
      <c r="L177" s="71"/>
      <c r="M177" s="48" t="e">
        <f t="shared" si="2"/>
        <v>#DIV/0!</v>
      </c>
    </row>
    <row r="178" spans="5:13" ht="13" customHeight="1">
      <c r="E178" s="25">
        <v>177</v>
      </c>
      <c r="F178" s="70">
        <f>D11</f>
        <v>0</v>
      </c>
      <c r="G178" s="71"/>
      <c r="H178" s="70"/>
      <c r="I178" s="70"/>
      <c r="J178" s="71"/>
      <c r="K178" s="70">
        <f>D27</f>
        <v>0</v>
      </c>
      <c r="L178" s="71"/>
      <c r="M178" s="48" t="e">
        <f t="shared" si="2"/>
        <v>#DIV/0!</v>
      </c>
    </row>
    <row r="179" spans="5:13" ht="13" customHeight="1">
      <c r="E179" s="25">
        <v>178</v>
      </c>
      <c r="F179" s="70">
        <f>D11</f>
        <v>0</v>
      </c>
      <c r="G179" s="71"/>
      <c r="H179" s="70"/>
      <c r="I179" s="70"/>
      <c r="J179" s="71"/>
      <c r="K179" s="70">
        <f>D27</f>
        <v>0</v>
      </c>
      <c r="L179" s="71"/>
      <c r="M179" s="48" t="e">
        <f t="shared" si="2"/>
        <v>#DIV/0!</v>
      </c>
    </row>
    <row r="180" spans="5:13" ht="13" customHeight="1">
      <c r="E180" s="25">
        <v>179</v>
      </c>
      <c r="F180" s="70">
        <f>D11</f>
        <v>0</v>
      </c>
      <c r="G180" s="71"/>
      <c r="H180" s="70"/>
      <c r="I180" s="70"/>
      <c r="J180" s="71"/>
      <c r="K180" s="70">
        <f>D27</f>
        <v>0</v>
      </c>
      <c r="L180" s="71"/>
      <c r="M180" s="48" t="e">
        <f t="shared" si="2"/>
        <v>#DIV/0!</v>
      </c>
    </row>
    <row r="181" spans="5:13" ht="13" customHeight="1">
      <c r="E181" s="25">
        <v>180</v>
      </c>
      <c r="F181" s="70">
        <f>D11</f>
        <v>0</v>
      </c>
      <c r="G181" s="70">
        <f>D6</f>
        <v>0</v>
      </c>
      <c r="H181" s="70"/>
      <c r="I181" s="70"/>
      <c r="J181" s="71"/>
      <c r="K181" s="70">
        <f>D27</f>
        <v>0</v>
      </c>
      <c r="L181" s="70" t="e">
        <f>D14</f>
        <v>#DIV/0!</v>
      </c>
      <c r="M181" s="48" t="e">
        <f t="shared" si="2"/>
        <v>#DIV/0!</v>
      </c>
    </row>
    <row r="182" spans="5:13" ht="13" customHeight="1">
      <c r="E182" s="25">
        <v>181</v>
      </c>
      <c r="F182" s="70">
        <f>D11</f>
        <v>0</v>
      </c>
      <c r="G182" s="71"/>
      <c r="H182" s="70"/>
      <c r="I182" s="70"/>
      <c r="J182" s="71"/>
      <c r="K182" s="70">
        <f>D27</f>
        <v>0</v>
      </c>
      <c r="L182" s="71"/>
      <c r="M182" s="48" t="e">
        <f t="shared" si="2"/>
        <v>#DIV/0!</v>
      </c>
    </row>
    <row r="183" spans="5:13" ht="13" customHeight="1">
      <c r="E183" s="25">
        <v>182</v>
      </c>
      <c r="F183" s="70">
        <f>D11</f>
        <v>0</v>
      </c>
      <c r="G183" s="71"/>
      <c r="H183" s="70"/>
      <c r="I183" s="70"/>
      <c r="J183" s="71"/>
      <c r="K183" s="70">
        <f>D27</f>
        <v>0</v>
      </c>
      <c r="L183" s="71"/>
      <c r="M183" s="48" t="e">
        <f t="shared" si="2"/>
        <v>#DIV/0!</v>
      </c>
    </row>
    <row r="184" spans="5:13" ht="13" customHeight="1">
      <c r="E184" s="25">
        <v>183</v>
      </c>
      <c r="F184" s="70">
        <f>D11</f>
        <v>0</v>
      </c>
      <c r="G184" s="71"/>
      <c r="H184" s="70"/>
      <c r="I184" s="70"/>
      <c r="J184" s="71"/>
      <c r="K184" s="70">
        <f>D27</f>
        <v>0</v>
      </c>
      <c r="L184" s="71"/>
      <c r="M184" s="48" t="e">
        <f t="shared" si="2"/>
        <v>#DIV/0!</v>
      </c>
    </row>
    <row r="185" spans="5:13" ht="13" customHeight="1">
      <c r="E185" s="25">
        <v>184</v>
      </c>
      <c r="F185" s="70">
        <f>D11</f>
        <v>0</v>
      </c>
      <c r="G185" s="71"/>
      <c r="H185" s="70"/>
      <c r="I185" s="70"/>
      <c r="J185" s="71"/>
      <c r="K185" s="70">
        <f>D27</f>
        <v>0</v>
      </c>
      <c r="L185" s="71"/>
      <c r="M185" s="48" t="e">
        <f t="shared" si="2"/>
        <v>#DIV/0!</v>
      </c>
    </row>
    <row r="186" spans="5:13" ht="13" customHeight="1">
      <c r="E186" s="25">
        <v>185</v>
      </c>
      <c r="F186" s="70">
        <f>D11</f>
        <v>0</v>
      </c>
      <c r="G186" s="71"/>
      <c r="H186" s="70"/>
      <c r="I186" s="70"/>
      <c r="J186" s="70">
        <f>D17</f>
        <v>0</v>
      </c>
      <c r="K186" s="70">
        <f>D27</f>
        <v>0</v>
      </c>
      <c r="L186" s="71"/>
      <c r="M186" s="48" t="e">
        <f t="shared" si="2"/>
        <v>#DIV/0!</v>
      </c>
    </row>
    <row r="187" spans="5:13" ht="13" customHeight="1">
      <c r="E187" s="25">
        <v>186</v>
      </c>
      <c r="F187" s="70">
        <f>D11</f>
        <v>0</v>
      </c>
      <c r="G187" s="71"/>
      <c r="H187" s="70"/>
      <c r="I187" s="70"/>
      <c r="J187" s="71"/>
      <c r="K187" s="70">
        <f>D27</f>
        <v>0</v>
      </c>
      <c r="L187" s="71"/>
      <c r="M187" s="48" t="e">
        <f t="shared" si="2"/>
        <v>#DIV/0!</v>
      </c>
    </row>
    <row r="188" spans="5:13" ht="13" customHeight="1">
      <c r="E188" s="25">
        <v>187</v>
      </c>
      <c r="F188" s="70">
        <f>D11</f>
        <v>0</v>
      </c>
      <c r="G188" s="71"/>
      <c r="H188" s="70"/>
      <c r="I188" s="70"/>
      <c r="J188" s="71"/>
      <c r="K188" s="70">
        <f>D27</f>
        <v>0</v>
      </c>
      <c r="L188" s="71"/>
      <c r="M188" s="48" t="e">
        <f t="shared" si="2"/>
        <v>#DIV/0!</v>
      </c>
    </row>
    <row r="189" spans="5:13" ht="13" customHeight="1">
      <c r="E189" s="25">
        <v>188</v>
      </c>
      <c r="F189" s="70">
        <f>D11</f>
        <v>0</v>
      </c>
      <c r="G189" s="71"/>
      <c r="H189" s="70"/>
      <c r="I189" s="70"/>
      <c r="J189" s="71"/>
      <c r="K189" s="70">
        <f>D27</f>
        <v>0</v>
      </c>
      <c r="L189" s="70" t="e">
        <f>D14</f>
        <v>#DIV/0!</v>
      </c>
      <c r="M189" s="48" t="e">
        <f t="shared" si="2"/>
        <v>#DIV/0!</v>
      </c>
    </row>
    <row r="190" spans="5:13" ht="13" customHeight="1">
      <c r="E190" s="25">
        <v>189</v>
      </c>
      <c r="F190" s="70">
        <f>D11</f>
        <v>0</v>
      </c>
      <c r="G190" s="71"/>
      <c r="H190" s="70"/>
      <c r="I190" s="70"/>
      <c r="J190" s="71"/>
      <c r="K190" s="70">
        <f>D27</f>
        <v>0</v>
      </c>
      <c r="L190" s="71"/>
      <c r="M190" s="48" t="e">
        <f t="shared" si="2"/>
        <v>#DIV/0!</v>
      </c>
    </row>
    <row r="191" spans="5:13" ht="13" customHeight="1">
      <c r="E191" s="25">
        <v>190</v>
      </c>
      <c r="F191" s="70">
        <f>D11</f>
        <v>0</v>
      </c>
      <c r="G191" s="71"/>
      <c r="H191" s="70">
        <f>Q3</f>
        <v>0</v>
      </c>
      <c r="I191" s="70">
        <f>Q4</f>
        <v>0</v>
      </c>
      <c r="J191" s="71"/>
      <c r="K191" s="70">
        <f>D27</f>
        <v>0</v>
      </c>
      <c r="L191" s="71"/>
      <c r="M191" s="48" t="e">
        <f t="shared" si="2"/>
        <v>#DIV/0!</v>
      </c>
    </row>
    <row r="192" spans="5:13" ht="13" customHeight="1">
      <c r="E192" s="25">
        <v>191</v>
      </c>
      <c r="F192" s="70">
        <f>D11</f>
        <v>0</v>
      </c>
      <c r="G192" s="71"/>
      <c r="H192" s="70"/>
      <c r="I192" s="70"/>
      <c r="J192" s="71"/>
      <c r="K192" s="70">
        <f>D27</f>
        <v>0</v>
      </c>
      <c r="L192" s="71"/>
      <c r="M192" s="48" t="e">
        <f t="shared" si="2"/>
        <v>#DIV/0!</v>
      </c>
    </row>
    <row r="193" spans="5:13" ht="13" customHeight="1">
      <c r="E193" s="25">
        <v>192</v>
      </c>
      <c r="F193" s="70">
        <f>D11</f>
        <v>0</v>
      </c>
      <c r="G193" s="71"/>
      <c r="H193" s="70"/>
      <c r="I193" s="70"/>
      <c r="J193" s="71"/>
      <c r="K193" s="70">
        <f>D27</f>
        <v>0</v>
      </c>
      <c r="L193" s="71"/>
      <c r="M193" s="48" t="e">
        <f t="shared" si="2"/>
        <v>#DIV/0!</v>
      </c>
    </row>
    <row r="194" spans="5:13" ht="13" customHeight="1">
      <c r="E194" s="25">
        <v>193</v>
      </c>
      <c r="F194" s="70">
        <f>D11</f>
        <v>0</v>
      </c>
      <c r="G194" s="71"/>
      <c r="H194" s="70"/>
      <c r="I194" s="70"/>
      <c r="J194" s="71"/>
      <c r="K194" s="70">
        <f>D27</f>
        <v>0</v>
      </c>
      <c r="L194" s="71"/>
      <c r="M194" s="48" t="e">
        <f t="shared" si="2"/>
        <v>#DIV/0!</v>
      </c>
    </row>
    <row r="195" spans="5:13" ht="13" customHeight="1">
      <c r="E195" s="25">
        <v>194</v>
      </c>
      <c r="F195" s="70">
        <f>D11</f>
        <v>0</v>
      </c>
      <c r="G195" s="71"/>
      <c r="H195" s="70"/>
      <c r="I195" s="70"/>
      <c r="J195" s="71"/>
      <c r="K195" s="70">
        <f>D27</f>
        <v>0</v>
      </c>
      <c r="L195" s="71"/>
      <c r="M195" s="48" t="e">
        <f t="shared" si="2"/>
        <v>#DIV/0!</v>
      </c>
    </row>
    <row r="196" spans="5:13" ht="13" customHeight="1">
      <c r="E196" s="25">
        <v>195</v>
      </c>
      <c r="F196" s="70">
        <f>D11</f>
        <v>0</v>
      </c>
      <c r="G196" s="70"/>
      <c r="H196" s="70"/>
      <c r="I196" s="70"/>
      <c r="J196" s="71"/>
      <c r="K196" s="70">
        <f>D27</f>
        <v>0</v>
      </c>
      <c r="L196" s="70" t="e">
        <f>D14</f>
        <v>#DIV/0!</v>
      </c>
      <c r="M196" s="48" t="e">
        <f t="shared" ref="M196:M259" si="3">M195+SUM(F196:I196)-SUM(J196:L196)</f>
        <v>#DIV/0!</v>
      </c>
    </row>
    <row r="197" spans="5:13" ht="13" customHeight="1">
      <c r="E197" s="25">
        <v>196</v>
      </c>
      <c r="F197" s="70">
        <f>D11</f>
        <v>0</v>
      </c>
      <c r="G197" s="71"/>
      <c r="H197" s="70"/>
      <c r="I197" s="70"/>
      <c r="J197" s="71"/>
      <c r="K197" s="70">
        <f>D27</f>
        <v>0</v>
      </c>
      <c r="L197" s="71"/>
      <c r="M197" s="48" t="e">
        <f t="shared" si="3"/>
        <v>#DIV/0!</v>
      </c>
    </row>
    <row r="198" spans="5:13" ht="13" customHeight="1">
      <c r="E198" s="25">
        <v>197</v>
      </c>
      <c r="F198" s="70">
        <f>D11</f>
        <v>0</v>
      </c>
      <c r="G198" s="71"/>
      <c r="H198" s="70"/>
      <c r="I198" s="70"/>
      <c r="J198" s="71"/>
      <c r="K198" s="70">
        <f>D27</f>
        <v>0</v>
      </c>
      <c r="L198" s="71"/>
      <c r="M198" s="48" t="e">
        <f t="shared" si="3"/>
        <v>#DIV/0!</v>
      </c>
    </row>
    <row r="199" spans="5:13" ht="13" customHeight="1">
      <c r="E199" s="25">
        <v>198</v>
      </c>
      <c r="F199" s="70">
        <f>D11</f>
        <v>0</v>
      </c>
      <c r="G199" s="71"/>
      <c r="H199" s="70"/>
      <c r="I199" s="70"/>
      <c r="J199" s="71"/>
      <c r="K199" s="70">
        <f>D27</f>
        <v>0</v>
      </c>
      <c r="L199" s="71"/>
      <c r="M199" s="48" t="e">
        <f t="shared" si="3"/>
        <v>#DIV/0!</v>
      </c>
    </row>
    <row r="200" spans="5:13" ht="13" customHeight="1">
      <c r="E200" s="25">
        <v>199</v>
      </c>
      <c r="F200" s="70">
        <f>D11</f>
        <v>0</v>
      </c>
      <c r="G200" s="71"/>
      <c r="H200" s="70"/>
      <c r="I200" s="70"/>
      <c r="J200" s="71"/>
      <c r="K200" s="70">
        <f>D27</f>
        <v>0</v>
      </c>
      <c r="L200" s="71"/>
      <c r="M200" s="48" t="e">
        <f t="shared" si="3"/>
        <v>#DIV/0!</v>
      </c>
    </row>
    <row r="201" spans="5:13" ht="13" customHeight="1">
      <c r="E201" s="25">
        <v>200</v>
      </c>
      <c r="F201" s="70">
        <f>D11</f>
        <v>0</v>
      </c>
      <c r="G201" s="71"/>
      <c r="H201" s="70"/>
      <c r="I201" s="70"/>
      <c r="J201" s="71"/>
      <c r="K201" s="70">
        <f>D27</f>
        <v>0</v>
      </c>
      <c r="L201" s="71"/>
      <c r="M201" s="48" t="e">
        <f t="shared" si="3"/>
        <v>#DIV/0!</v>
      </c>
    </row>
    <row r="202" spans="5:13" ht="13" customHeight="1">
      <c r="E202" s="25">
        <v>201</v>
      </c>
      <c r="F202" s="70">
        <f>D11</f>
        <v>0</v>
      </c>
      <c r="G202" s="71"/>
      <c r="H202" s="70"/>
      <c r="I202" s="70"/>
      <c r="J202" s="71"/>
      <c r="K202" s="70">
        <f>D27</f>
        <v>0</v>
      </c>
      <c r="L202" s="71"/>
      <c r="M202" s="48" t="e">
        <f t="shared" si="3"/>
        <v>#DIV/0!</v>
      </c>
    </row>
    <row r="203" spans="5:13" ht="13" customHeight="1">
      <c r="E203" s="25">
        <v>202</v>
      </c>
      <c r="F203" s="70">
        <f>D11</f>
        <v>0</v>
      </c>
      <c r="G203" s="71"/>
      <c r="H203" s="70"/>
      <c r="I203" s="70"/>
      <c r="J203" s="71"/>
      <c r="K203" s="70">
        <f>D27</f>
        <v>0</v>
      </c>
      <c r="L203" s="70" t="e">
        <f>D14</f>
        <v>#DIV/0!</v>
      </c>
      <c r="M203" s="48" t="e">
        <f t="shared" si="3"/>
        <v>#DIV/0!</v>
      </c>
    </row>
    <row r="204" spans="5:13" ht="13" customHeight="1">
      <c r="E204" s="25">
        <v>203</v>
      </c>
      <c r="F204" s="70">
        <f>D11</f>
        <v>0</v>
      </c>
      <c r="G204" s="71"/>
      <c r="H204" s="70"/>
      <c r="I204" s="70"/>
      <c r="J204" s="71"/>
      <c r="K204" s="70">
        <f>D27</f>
        <v>0</v>
      </c>
      <c r="L204" s="71"/>
      <c r="M204" s="48" t="e">
        <f t="shared" si="3"/>
        <v>#DIV/0!</v>
      </c>
    </row>
    <row r="205" spans="5:13" ht="13" customHeight="1">
      <c r="E205" s="25">
        <v>204</v>
      </c>
      <c r="F205" s="70">
        <f>D11</f>
        <v>0</v>
      </c>
      <c r="G205" s="71"/>
      <c r="H205" s="70"/>
      <c r="I205" s="70"/>
      <c r="J205" s="71"/>
      <c r="K205" s="70">
        <f>D27</f>
        <v>0</v>
      </c>
      <c r="L205" s="71"/>
      <c r="M205" s="48" t="e">
        <f t="shared" si="3"/>
        <v>#DIV/0!</v>
      </c>
    </row>
    <row r="206" spans="5:13" ht="13" customHeight="1">
      <c r="E206" s="25">
        <v>205</v>
      </c>
      <c r="F206" s="70">
        <f>D11</f>
        <v>0</v>
      </c>
      <c r="G206" s="71"/>
      <c r="H206" s="70">
        <f>Q3</f>
        <v>0</v>
      </c>
      <c r="I206" s="70">
        <f>Q4</f>
        <v>0</v>
      </c>
      <c r="J206" s="71"/>
      <c r="K206" s="70">
        <f>D27</f>
        <v>0</v>
      </c>
      <c r="L206" s="71"/>
      <c r="M206" s="48" t="e">
        <f t="shared" si="3"/>
        <v>#DIV/0!</v>
      </c>
    </row>
    <row r="207" spans="5:13" ht="13" customHeight="1">
      <c r="E207" s="25">
        <v>206</v>
      </c>
      <c r="F207" s="70">
        <f>D11</f>
        <v>0</v>
      </c>
      <c r="G207" s="71"/>
      <c r="H207" s="70"/>
      <c r="I207" s="70"/>
      <c r="J207" s="71"/>
      <c r="K207" s="70">
        <f>D27</f>
        <v>0</v>
      </c>
      <c r="L207" s="71"/>
      <c r="M207" s="48" t="e">
        <f t="shared" si="3"/>
        <v>#DIV/0!</v>
      </c>
    </row>
    <row r="208" spans="5:13" ht="13" customHeight="1">
      <c r="E208" s="25">
        <v>207</v>
      </c>
      <c r="F208" s="70">
        <f>D11</f>
        <v>0</v>
      </c>
      <c r="G208" s="71"/>
      <c r="H208" s="70"/>
      <c r="I208" s="70"/>
      <c r="J208" s="71"/>
      <c r="K208" s="70">
        <f>D27</f>
        <v>0</v>
      </c>
      <c r="L208" s="71"/>
      <c r="M208" s="48" t="e">
        <f t="shared" si="3"/>
        <v>#DIV/0!</v>
      </c>
    </row>
    <row r="209" spans="5:13" ht="13" customHeight="1">
      <c r="E209" s="25">
        <v>208</v>
      </c>
      <c r="F209" s="70">
        <f>D11</f>
        <v>0</v>
      </c>
      <c r="G209" s="71"/>
      <c r="H209" s="70"/>
      <c r="I209" s="70"/>
      <c r="J209" s="71"/>
      <c r="K209" s="70">
        <f>D27</f>
        <v>0</v>
      </c>
      <c r="L209" s="71"/>
      <c r="M209" s="48" t="e">
        <f t="shared" si="3"/>
        <v>#DIV/0!</v>
      </c>
    </row>
    <row r="210" spans="5:13" ht="13" customHeight="1">
      <c r="E210" s="25">
        <v>209</v>
      </c>
      <c r="F210" s="70">
        <f>D11</f>
        <v>0</v>
      </c>
      <c r="G210" s="71"/>
      <c r="H210" s="70"/>
      <c r="I210" s="70"/>
      <c r="J210" s="71"/>
      <c r="K210" s="70">
        <f>D27</f>
        <v>0</v>
      </c>
      <c r="L210" s="71"/>
      <c r="M210" s="48" t="e">
        <f t="shared" si="3"/>
        <v>#DIV/0!</v>
      </c>
    </row>
    <row r="211" spans="5:13" ht="13" customHeight="1">
      <c r="E211" s="25">
        <v>210</v>
      </c>
      <c r="F211" s="70">
        <f>D11</f>
        <v>0</v>
      </c>
      <c r="G211" s="70">
        <f>D6</f>
        <v>0</v>
      </c>
      <c r="H211" s="70"/>
      <c r="I211" s="70"/>
      <c r="J211" s="71"/>
      <c r="K211" s="70">
        <f>D27</f>
        <v>0</v>
      </c>
      <c r="L211" s="70" t="e">
        <f>D14</f>
        <v>#DIV/0!</v>
      </c>
      <c r="M211" s="48" t="e">
        <f t="shared" si="3"/>
        <v>#DIV/0!</v>
      </c>
    </row>
    <row r="212" spans="5:13" ht="13" customHeight="1">
      <c r="E212" s="25">
        <v>211</v>
      </c>
      <c r="F212" s="70">
        <f>D11</f>
        <v>0</v>
      </c>
      <c r="G212" s="71"/>
      <c r="H212" s="70"/>
      <c r="I212" s="70"/>
      <c r="J212" s="71"/>
      <c r="K212" s="70">
        <f>D27</f>
        <v>0</v>
      </c>
      <c r="L212" s="71"/>
      <c r="M212" s="48" t="e">
        <f t="shared" si="3"/>
        <v>#DIV/0!</v>
      </c>
    </row>
    <row r="213" spans="5:13" ht="13" customHeight="1">
      <c r="E213" s="25">
        <v>212</v>
      </c>
      <c r="F213" s="70">
        <f>D11</f>
        <v>0</v>
      </c>
      <c r="G213" s="71"/>
      <c r="H213" s="70"/>
      <c r="I213" s="70"/>
      <c r="J213" s="71"/>
      <c r="K213" s="70">
        <f>D27</f>
        <v>0</v>
      </c>
      <c r="L213" s="71"/>
      <c r="M213" s="48" t="e">
        <f t="shared" si="3"/>
        <v>#DIV/0!</v>
      </c>
    </row>
    <row r="214" spans="5:13" ht="13" customHeight="1">
      <c r="E214" s="25">
        <v>213</v>
      </c>
      <c r="F214" s="70">
        <f>D11</f>
        <v>0</v>
      </c>
      <c r="G214" s="71"/>
      <c r="H214" s="70"/>
      <c r="I214" s="70"/>
      <c r="J214" s="71"/>
      <c r="K214" s="70">
        <f>D27</f>
        <v>0</v>
      </c>
      <c r="L214" s="71"/>
      <c r="M214" s="48" t="e">
        <f t="shared" si="3"/>
        <v>#DIV/0!</v>
      </c>
    </row>
    <row r="215" spans="5:13" ht="13" customHeight="1">
      <c r="E215" s="25">
        <v>214</v>
      </c>
      <c r="F215" s="70">
        <f>D11</f>
        <v>0</v>
      </c>
      <c r="G215" s="71"/>
      <c r="H215" s="70"/>
      <c r="I215" s="70"/>
      <c r="J215" s="71"/>
      <c r="K215" s="70">
        <f>D27</f>
        <v>0</v>
      </c>
      <c r="L215" s="71"/>
      <c r="M215" s="48" t="e">
        <f t="shared" si="3"/>
        <v>#DIV/0!</v>
      </c>
    </row>
    <row r="216" spans="5:13" ht="13" customHeight="1">
      <c r="E216" s="25">
        <v>215</v>
      </c>
      <c r="F216" s="70">
        <f>D11</f>
        <v>0</v>
      </c>
      <c r="G216" s="71"/>
      <c r="H216" s="70"/>
      <c r="I216" s="70"/>
      <c r="J216" s="70">
        <f>D17</f>
        <v>0</v>
      </c>
      <c r="K216" s="70">
        <f>D27</f>
        <v>0</v>
      </c>
      <c r="L216" s="71"/>
      <c r="M216" s="48" t="e">
        <f t="shared" si="3"/>
        <v>#DIV/0!</v>
      </c>
    </row>
    <row r="217" spans="5:13" ht="13" customHeight="1">
      <c r="E217" s="25">
        <v>216</v>
      </c>
      <c r="F217" s="70">
        <f>D11</f>
        <v>0</v>
      </c>
      <c r="G217" s="71"/>
      <c r="H217" s="70"/>
      <c r="I217" s="70"/>
      <c r="J217" s="71"/>
      <c r="K217" s="70">
        <f>D27</f>
        <v>0</v>
      </c>
      <c r="L217" s="71"/>
      <c r="M217" s="48" t="e">
        <f t="shared" si="3"/>
        <v>#DIV/0!</v>
      </c>
    </row>
    <row r="218" spans="5:13" ht="13" customHeight="1">
      <c r="E218" s="25">
        <v>217</v>
      </c>
      <c r="F218" s="70">
        <f>D11</f>
        <v>0</v>
      </c>
      <c r="G218" s="71"/>
      <c r="H218" s="70"/>
      <c r="I218" s="70"/>
      <c r="J218" s="71"/>
      <c r="K218" s="70">
        <f>D27</f>
        <v>0</v>
      </c>
      <c r="L218" s="71"/>
      <c r="M218" s="48" t="e">
        <f t="shared" si="3"/>
        <v>#DIV/0!</v>
      </c>
    </row>
    <row r="219" spans="5:13" ht="13" customHeight="1">
      <c r="E219" s="25">
        <v>218</v>
      </c>
      <c r="F219" s="70">
        <f>D11</f>
        <v>0</v>
      </c>
      <c r="G219" s="71"/>
      <c r="H219" s="70"/>
      <c r="I219" s="70"/>
      <c r="J219" s="71"/>
      <c r="K219" s="70">
        <f>D27</f>
        <v>0</v>
      </c>
      <c r="L219" s="70" t="e">
        <f>D14</f>
        <v>#DIV/0!</v>
      </c>
      <c r="M219" s="48" t="e">
        <f t="shared" si="3"/>
        <v>#DIV/0!</v>
      </c>
    </row>
    <row r="220" spans="5:13" ht="13" customHeight="1">
      <c r="E220" s="25">
        <v>219</v>
      </c>
      <c r="F220" s="70">
        <f>D11</f>
        <v>0</v>
      </c>
      <c r="G220" s="71"/>
      <c r="H220" s="70"/>
      <c r="I220" s="70"/>
      <c r="J220" s="71"/>
      <c r="K220" s="70">
        <f>D27</f>
        <v>0</v>
      </c>
      <c r="L220" s="71"/>
      <c r="M220" s="48" t="e">
        <f t="shared" si="3"/>
        <v>#DIV/0!</v>
      </c>
    </row>
    <row r="221" spans="5:13" ht="13" customHeight="1">
      <c r="E221" s="25">
        <v>220</v>
      </c>
      <c r="F221" s="70">
        <f>D11</f>
        <v>0</v>
      </c>
      <c r="G221" s="71"/>
      <c r="H221" s="70">
        <f>Q3</f>
        <v>0</v>
      </c>
      <c r="I221" s="70">
        <f>Q4</f>
        <v>0</v>
      </c>
      <c r="J221" s="71"/>
      <c r="K221" s="70">
        <f>D27</f>
        <v>0</v>
      </c>
      <c r="L221" s="71"/>
      <c r="M221" s="48" t="e">
        <f t="shared" si="3"/>
        <v>#DIV/0!</v>
      </c>
    </row>
    <row r="222" spans="5:13" ht="13" customHeight="1">
      <c r="E222" s="25">
        <v>221</v>
      </c>
      <c r="F222" s="70">
        <f>D11</f>
        <v>0</v>
      </c>
      <c r="G222" s="71"/>
      <c r="H222" s="70"/>
      <c r="I222" s="70"/>
      <c r="J222" s="71"/>
      <c r="K222" s="70">
        <f>D27</f>
        <v>0</v>
      </c>
      <c r="L222" s="71"/>
      <c r="M222" s="48" t="e">
        <f t="shared" si="3"/>
        <v>#DIV/0!</v>
      </c>
    </row>
    <row r="223" spans="5:13" ht="13" customHeight="1">
      <c r="E223" s="25">
        <v>222</v>
      </c>
      <c r="F223" s="70">
        <f>D11</f>
        <v>0</v>
      </c>
      <c r="G223" s="71"/>
      <c r="H223" s="70"/>
      <c r="I223" s="70"/>
      <c r="J223" s="71"/>
      <c r="K223" s="70">
        <f>D27</f>
        <v>0</v>
      </c>
      <c r="L223" s="71"/>
      <c r="M223" s="48" t="e">
        <f t="shared" si="3"/>
        <v>#DIV/0!</v>
      </c>
    </row>
    <row r="224" spans="5:13" ht="13" customHeight="1">
      <c r="E224" s="25">
        <v>223</v>
      </c>
      <c r="F224" s="70">
        <f>D11</f>
        <v>0</v>
      </c>
      <c r="G224" s="71"/>
      <c r="H224" s="70"/>
      <c r="I224" s="70"/>
      <c r="J224" s="71"/>
      <c r="K224" s="70">
        <f>D27</f>
        <v>0</v>
      </c>
      <c r="L224" s="71"/>
      <c r="M224" s="48" t="e">
        <f t="shared" si="3"/>
        <v>#DIV/0!</v>
      </c>
    </row>
    <row r="225" spans="5:13" ht="13" customHeight="1">
      <c r="E225" s="25">
        <v>224</v>
      </c>
      <c r="F225" s="70">
        <f>D11</f>
        <v>0</v>
      </c>
      <c r="G225" s="71"/>
      <c r="H225" s="70"/>
      <c r="I225" s="70"/>
      <c r="J225" s="71"/>
      <c r="K225" s="70">
        <f>D27</f>
        <v>0</v>
      </c>
      <c r="L225" s="71"/>
      <c r="M225" s="48" t="e">
        <f t="shared" si="3"/>
        <v>#DIV/0!</v>
      </c>
    </row>
    <row r="226" spans="5:13" ht="13" customHeight="1">
      <c r="E226" s="25">
        <v>225</v>
      </c>
      <c r="F226" s="70">
        <f>D11</f>
        <v>0</v>
      </c>
      <c r="G226" s="70"/>
      <c r="H226" s="70"/>
      <c r="I226" s="70"/>
      <c r="J226" s="71"/>
      <c r="K226" s="70">
        <f>D27</f>
        <v>0</v>
      </c>
      <c r="L226" s="70" t="e">
        <f>D14</f>
        <v>#DIV/0!</v>
      </c>
      <c r="M226" s="48" t="e">
        <f t="shared" si="3"/>
        <v>#DIV/0!</v>
      </c>
    </row>
    <row r="227" spans="5:13" ht="13" customHeight="1">
      <c r="E227" s="25">
        <v>226</v>
      </c>
      <c r="F227" s="70">
        <f>D11</f>
        <v>0</v>
      </c>
      <c r="G227" s="71"/>
      <c r="H227" s="70"/>
      <c r="I227" s="70"/>
      <c r="J227" s="71"/>
      <c r="K227" s="70">
        <f>D27</f>
        <v>0</v>
      </c>
      <c r="L227" s="71"/>
      <c r="M227" s="48" t="e">
        <f t="shared" si="3"/>
        <v>#DIV/0!</v>
      </c>
    </row>
    <row r="228" spans="5:13" ht="13" customHeight="1">
      <c r="E228" s="25">
        <v>227</v>
      </c>
      <c r="F228" s="70">
        <f>D11</f>
        <v>0</v>
      </c>
      <c r="G228" s="71"/>
      <c r="H228" s="70"/>
      <c r="I228" s="70"/>
      <c r="J228" s="71"/>
      <c r="K228" s="70">
        <f>D27</f>
        <v>0</v>
      </c>
      <c r="L228" s="71"/>
      <c r="M228" s="48" t="e">
        <f t="shared" si="3"/>
        <v>#DIV/0!</v>
      </c>
    </row>
    <row r="229" spans="5:13" ht="13" customHeight="1">
      <c r="E229" s="25">
        <v>228</v>
      </c>
      <c r="F229" s="70">
        <f>D11</f>
        <v>0</v>
      </c>
      <c r="G229" s="71"/>
      <c r="H229" s="70"/>
      <c r="I229" s="70"/>
      <c r="J229" s="71"/>
      <c r="K229" s="70">
        <f>D27</f>
        <v>0</v>
      </c>
      <c r="L229" s="71"/>
      <c r="M229" s="48" t="e">
        <f t="shared" si="3"/>
        <v>#DIV/0!</v>
      </c>
    </row>
    <row r="230" spans="5:13" ht="13" customHeight="1">
      <c r="E230" s="25">
        <v>229</v>
      </c>
      <c r="F230" s="70">
        <f>D11</f>
        <v>0</v>
      </c>
      <c r="G230" s="71"/>
      <c r="H230" s="70"/>
      <c r="I230" s="70"/>
      <c r="J230" s="71"/>
      <c r="K230" s="70">
        <f>D27</f>
        <v>0</v>
      </c>
      <c r="L230" s="71"/>
      <c r="M230" s="48" t="e">
        <f t="shared" si="3"/>
        <v>#DIV/0!</v>
      </c>
    </row>
    <row r="231" spans="5:13" ht="13" customHeight="1">
      <c r="E231" s="25">
        <v>230</v>
      </c>
      <c r="F231" s="70">
        <f>D11</f>
        <v>0</v>
      </c>
      <c r="G231" s="71"/>
      <c r="H231" s="70"/>
      <c r="I231" s="70"/>
      <c r="J231" s="71"/>
      <c r="K231" s="70">
        <f>D27</f>
        <v>0</v>
      </c>
      <c r="L231" s="71"/>
      <c r="M231" s="48" t="e">
        <f t="shared" si="3"/>
        <v>#DIV/0!</v>
      </c>
    </row>
    <row r="232" spans="5:13" ht="13" customHeight="1">
      <c r="E232" s="25">
        <v>231</v>
      </c>
      <c r="F232" s="70">
        <f>D11</f>
        <v>0</v>
      </c>
      <c r="G232" s="71"/>
      <c r="H232" s="70"/>
      <c r="I232" s="70"/>
      <c r="J232" s="71"/>
      <c r="K232" s="70">
        <f>D27</f>
        <v>0</v>
      </c>
      <c r="L232" s="71"/>
      <c r="M232" s="48" t="e">
        <f t="shared" si="3"/>
        <v>#DIV/0!</v>
      </c>
    </row>
    <row r="233" spans="5:13" ht="13" customHeight="1">
      <c r="E233" s="25">
        <v>232</v>
      </c>
      <c r="F233" s="70">
        <f>D11</f>
        <v>0</v>
      </c>
      <c r="G233" s="71"/>
      <c r="H233" s="70"/>
      <c r="I233" s="70"/>
      <c r="J233" s="71"/>
      <c r="K233" s="70">
        <f>D27</f>
        <v>0</v>
      </c>
      <c r="L233" s="70" t="e">
        <f>D14</f>
        <v>#DIV/0!</v>
      </c>
      <c r="M233" s="48" t="e">
        <f t="shared" si="3"/>
        <v>#DIV/0!</v>
      </c>
    </row>
    <row r="234" spans="5:13" ht="13" customHeight="1">
      <c r="E234" s="25">
        <v>233</v>
      </c>
      <c r="F234" s="70">
        <f>D11</f>
        <v>0</v>
      </c>
      <c r="G234" s="71"/>
      <c r="H234" s="70"/>
      <c r="I234" s="70"/>
      <c r="J234" s="71"/>
      <c r="K234" s="70">
        <f>D27</f>
        <v>0</v>
      </c>
      <c r="L234" s="71"/>
      <c r="M234" s="48" t="e">
        <f t="shared" si="3"/>
        <v>#DIV/0!</v>
      </c>
    </row>
    <row r="235" spans="5:13" ht="13" customHeight="1">
      <c r="E235" s="25">
        <v>234</v>
      </c>
      <c r="F235" s="70">
        <f>D11</f>
        <v>0</v>
      </c>
      <c r="G235" s="71"/>
      <c r="H235" s="70"/>
      <c r="I235" s="70"/>
      <c r="J235" s="71"/>
      <c r="K235" s="70">
        <f>D27</f>
        <v>0</v>
      </c>
      <c r="L235" s="71"/>
      <c r="M235" s="48" t="e">
        <f t="shared" si="3"/>
        <v>#DIV/0!</v>
      </c>
    </row>
    <row r="236" spans="5:13" ht="13" customHeight="1">
      <c r="E236" s="25">
        <v>235</v>
      </c>
      <c r="F236" s="70">
        <f>D11</f>
        <v>0</v>
      </c>
      <c r="G236" s="71"/>
      <c r="H236" s="70">
        <f>Q3</f>
        <v>0</v>
      </c>
      <c r="I236" s="70">
        <f>Q4</f>
        <v>0</v>
      </c>
      <c r="J236" s="71"/>
      <c r="K236" s="70">
        <f>D27</f>
        <v>0</v>
      </c>
      <c r="L236" s="71"/>
      <c r="M236" s="48" t="e">
        <f t="shared" si="3"/>
        <v>#DIV/0!</v>
      </c>
    </row>
    <row r="237" spans="5:13" ht="13" customHeight="1">
      <c r="E237" s="25">
        <v>236</v>
      </c>
      <c r="F237" s="70">
        <f>D11</f>
        <v>0</v>
      </c>
      <c r="G237" s="71"/>
      <c r="H237" s="70"/>
      <c r="I237" s="70"/>
      <c r="J237" s="71"/>
      <c r="K237" s="70">
        <f>D27</f>
        <v>0</v>
      </c>
      <c r="L237" s="71"/>
      <c r="M237" s="48" t="e">
        <f t="shared" si="3"/>
        <v>#DIV/0!</v>
      </c>
    </row>
    <row r="238" spans="5:13" ht="13" customHeight="1">
      <c r="E238" s="25">
        <v>237</v>
      </c>
      <c r="F238" s="70">
        <f>D11</f>
        <v>0</v>
      </c>
      <c r="G238" s="71"/>
      <c r="H238" s="70"/>
      <c r="I238" s="70"/>
      <c r="J238" s="71"/>
      <c r="K238" s="70">
        <f>D27</f>
        <v>0</v>
      </c>
      <c r="L238" s="71"/>
      <c r="M238" s="48" t="e">
        <f t="shared" si="3"/>
        <v>#DIV/0!</v>
      </c>
    </row>
    <row r="239" spans="5:13" ht="13" customHeight="1">
      <c r="E239" s="25">
        <v>238</v>
      </c>
      <c r="F239" s="70">
        <f>D11</f>
        <v>0</v>
      </c>
      <c r="G239" s="71"/>
      <c r="H239" s="70"/>
      <c r="I239" s="70"/>
      <c r="J239" s="71"/>
      <c r="K239" s="70">
        <f>D27</f>
        <v>0</v>
      </c>
      <c r="L239" s="71"/>
      <c r="M239" s="48" t="e">
        <f t="shared" si="3"/>
        <v>#DIV/0!</v>
      </c>
    </row>
    <row r="240" spans="5:13" ht="13" customHeight="1">
      <c r="E240" s="25">
        <v>239</v>
      </c>
      <c r="F240" s="70">
        <f>D11</f>
        <v>0</v>
      </c>
      <c r="G240" s="71"/>
      <c r="H240" s="70"/>
      <c r="I240" s="70"/>
      <c r="J240" s="71"/>
      <c r="K240" s="70">
        <f>D27</f>
        <v>0</v>
      </c>
      <c r="L240" s="71"/>
      <c r="M240" s="48" t="e">
        <f t="shared" si="3"/>
        <v>#DIV/0!</v>
      </c>
    </row>
    <row r="241" spans="5:13" ht="13" customHeight="1">
      <c r="E241" s="25">
        <v>240</v>
      </c>
      <c r="F241" s="70">
        <f>D11</f>
        <v>0</v>
      </c>
      <c r="G241" s="70">
        <f>D6</f>
        <v>0</v>
      </c>
      <c r="H241" s="70"/>
      <c r="I241" s="70"/>
      <c r="J241" s="71"/>
      <c r="K241" s="70">
        <f>D27</f>
        <v>0</v>
      </c>
      <c r="L241" s="70" t="e">
        <f>D14</f>
        <v>#DIV/0!</v>
      </c>
      <c r="M241" s="48" t="e">
        <f t="shared" si="3"/>
        <v>#DIV/0!</v>
      </c>
    </row>
    <row r="242" spans="5:13" ht="13" customHeight="1">
      <c r="E242" s="25">
        <v>241</v>
      </c>
      <c r="F242" s="70">
        <f>D11</f>
        <v>0</v>
      </c>
      <c r="G242" s="71"/>
      <c r="H242" s="70"/>
      <c r="I242" s="70"/>
      <c r="J242" s="71"/>
      <c r="K242" s="70">
        <f>D27</f>
        <v>0</v>
      </c>
      <c r="L242" s="71"/>
      <c r="M242" s="48" t="e">
        <f t="shared" si="3"/>
        <v>#DIV/0!</v>
      </c>
    </row>
    <row r="243" spans="5:13" ht="13" customHeight="1">
      <c r="E243" s="25">
        <v>242</v>
      </c>
      <c r="F243" s="70">
        <f>D11</f>
        <v>0</v>
      </c>
      <c r="G243" s="71"/>
      <c r="H243" s="70"/>
      <c r="I243" s="70"/>
      <c r="J243" s="71"/>
      <c r="K243" s="70">
        <f>D27</f>
        <v>0</v>
      </c>
      <c r="L243" s="71"/>
      <c r="M243" s="48" t="e">
        <f t="shared" si="3"/>
        <v>#DIV/0!</v>
      </c>
    </row>
    <row r="244" spans="5:13" ht="13" customHeight="1">
      <c r="E244" s="25">
        <v>243</v>
      </c>
      <c r="F244" s="70">
        <f>D11</f>
        <v>0</v>
      </c>
      <c r="G244" s="71"/>
      <c r="H244" s="70"/>
      <c r="I244" s="70"/>
      <c r="J244" s="71"/>
      <c r="K244" s="70">
        <f>D27</f>
        <v>0</v>
      </c>
      <c r="L244" s="71"/>
      <c r="M244" s="48" t="e">
        <f t="shared" si="3"/>
        <v>#DIV/0!</v>
      </c>
    </row>
    <row r="245" spans="5:13" ht="13" customHeight="1">
      <c r="E245" s="25">
        <v>244</v>
      </c>
      <c r="F245" s="70">
        <f>D11</f>
        <v>0</v>
      </c>
      <c r="G245" s="71"/>
      <c r="H245" s="70"/>
      <c r="I245" s="70"/>
      <c r="J245" s="71"/>
      <c r="K245" s="70">
        <f>D27</f>
        <v>0</v>
      </c>
      <c r="L245" s="71"/>
      <c r="M245" s="48" t="e">
        <f t="shared" si="3"/>
        <v>#DIV/0!</v>
      </c>
    </row>
    <row r="246" spans="5:13" ht="13" customHeight="1">
      <c r="E246" s="25">
        <v>245</v>
      </c>
      <c r="F246" s="70">
        <f>D11</f>
        <v>0</v>
      </c>
      <c r="G246" s="71"/>
      <c r="H246" s="70"/>
      <c r="I246" s="70"/>
      <c r="J246" s="70">
        <f>D17</f>
        <v>0</v>
      </c>
      <c r="K246" s="70">
        <f>D27</f>
        <v>0</v>
      </c>
      <c r="L246" s="71"/>
      <c r="M246" s="48" t="e">
        <f t="shared" si="3"/>
        <v>#DIV/0!</v>
      </c>
    </row>
    <row r="247" spans="5:13" ht="13" customHeight="1">
      <c r="E247" s="25">
        <v>246</v>
      </c>
      <c r="F247" s="70">
        <f>D11</f>
        <v>0</v>
      </c>
      <c r="G247" s="71"/>
      <c r="H247" s="70"/>
      <c r="I247" s="70"/>
      <c r="J247" s="71"/>
      <c r="K247" s="70">
        <f>D27</f>
        <v>0</v>
      </c>
      <c r="L247" s="71"/>
      <c r="M247" s="48" t="e">
        <f t="shared" si="3"/>
        <v>#DIV/0!</v>
      </c>
    </row>
    <row r="248" spans="5:13" ht="13" customHeight="1">
      <c r="E248" s="25">
        <v>247</v>
      </c>
      <c r="F248" s="70">
        <f>D11</f>
        <v>0</v>
      </c>
      <c r="G248" s="71"/>
      <c r="H248" s="70"/>
      <c r="I248" s="70"/>
      <c r="J248" s="71"/>
      <c r="K248" s="70">
        <f>D27</f>
        <v>0</v>
      </c>
      <c r="L248" s="71"/>
      <c r="M248" s="48" t="e">
        <f t="shared" si="3"/>
        <v>#DIV/0!</v>
      </c>
    </row>
    <row r="249" spans="5:13" ht="13" customHeight="1">
      <c r="E249" s="25">
        <v>248</v>
      </c>
      <c r="F249" s="70">
        <f>D11</f>
        <v>0</v>
      </c>
      <c r="G249" s="71"/>
      <c r="H249" s="70"/>
      <c r="I249" s="70"/>
      <c r="J249" s="71"/>
      <c r="K249" s="70">
        <f>D27</f>
        <v>0</v>
      </c>
      <c r="L249" s="70" t="e">
        <f>D14</f>
        <v>#DIV/0!</v>
      </c>
      <c r="M249" s="48" t="e">
        <f t="shared" si="3"/>
        <v>#DIV/0!</v>
      </c>
    </row>
    <row r="250" spans="5:13" ht="13" customHeight="1">
      <c r="E250" s="25">
        <v>249</v>
      </c>
      <c r="F250" s="70">
        <f>D11</f>
        <v>0</v>
      </c>
      <c r="G250" s="71"/>
      <c r="H250" s="70"/>
      <c r="I250" s="70"/>
      <c r="J250" s="71"/>
      <c r="K250" s="70">
        <f>D27</f>
        <v>0</v>
      </c>
      <c r="L250" s="71"/>
      <c r="M250" s="48" t="e">
        <f t="shared" si="3"/>
        <v>#DIV/0!</v>
      </c>
    </row>
    <row r="251" spans="5:13" ht="13" customHeight="1">
      <c r="E251" s="25">
        <v>250</v>
      </c>
      <c r="F251" s="70">
        <f>D11</f>
        <v>0</v>
      </c>
      <c r="G251" s="71"/>
      <c r="H251" s="70">
        <f>Q3</f>
        <v>0</v>
      </c>
      <c r="I251" s="70">
        <f>Q4</f>
        <v>0</v>
      </c>
      <c r="J251" s="71"/>
      <c r="K251" s="70">
        <f>D27</f>
        <v>0</v>
      </c>
      <c r="L251" s="71"/>
      <c r="M251" s="48" t="e">
        <f t="shared" si="3"/>
        <v>#DIV/0!</v>
      </c>
    </row>
    <row r="252" spans="5:13" ht="13" customHeight="1">
      <c r="E252" s="25">
        <v>251</v>
      </c>
      <c r="F252" s="70">
        <f>D11</f>
        <v>0</v>
      </c>
      <c r="G252" s="71"/>
      <c r="H252" s="70"/>
      <c r="I252" s="70"/>
      <c r="J252" s="71"/>
      <c r="K252" s="70">
        <f>D27</f>
        <v>0</v>
      </c>
      <c r="L252" s="71"/>
      <c r="M252" s="48" t="e">
        <f t="shared" si="3"/>
        <v>#DIV/0!</v>
      </c>
    </row>
    <row r="253" spans="5:13" ht="13" customHeight="1">
      <c r="E253" s="25">
        <v>252</v>
      </c>
      <c r="F253" s="70">
        <f>D11</f>
        <v>0</v>
      </c>
      <c r="G253" s="71"/>
      <c r="H253" s="70"/>
      <c r="I253" s="70"/>
      <c r="J253" s="71"/>
      <c r="K253" s="70">
        <f>D27</f>
        <v>0</v>
      </c>
      <c r="L253" s="71"/>
      <c r="M253" s="48" t="e">
        <f t="shared" si="3"/>
        <v>#DIV/0!</v>
      </c>
    </row>
    <row r="254" spans="5:13" ht="13" customHeight="1">
      <c r="E254" s="25">
        <v>253</v>
      </c>
      <c r="F254" s="70">
        <f>D11</f>
        <v>0</v>
      </c>
      <c r="G254" s="71"/>
      <c r="H254" s="70"/>
      <c r="I254" s="70"/>
      <c r="J254" s="71"/>
      <c r="K254" s="70">
        <f>D27</f>
        <v>0</v>
      </c>
      <c r="L254" s="71"/>
      <c r="M254" s="48" t="e">
        <f t="shared" si="3"/>
        <v>#DIV/0!</v>
      </c>
    </row>
    <row r="255" spans="5:13" ht="13" customHeight="1">
      <c r="E255" s="25">
        <v>254</v>
      </c>
      <c r="F255" s="70">
        <f>D11</f>
        <v>0</v>
      </c>
      <c r="G255" s="71"/>
      <c r="H255" s="70"/>
      <c r="I255" s="70"/>
      <c r="J255" s="71"/>
      <c r="K255" s="70">
        <f>D27</f>
        <v>0</v>
      </c>
      <c r="L255" s="71"/>
      <c r="M255" s="48" t="e">
        <f t="shared" si="3"/>
        <v>#DIV/0!</v>
      </c>
    </row>
    <row r="256" spans="5:13" ht="13" customHeight="1">
      <c r="E256" s="25">
        <v>255</v>
      </c>
      <c r="F256" s="70">
        <f>D11</f>
        <v>0</v>
      </c>
      <c r="G256" s="70"/>
      <c r="H256" s="70"/>
      <c r="I256" s="70"/>
      <c r="J256" s="71"/>
      <c r="K256" s="70">
        <f>D27</f>
        <v>0</v>
      </c>
      <c r="L256" s="70" t="e">
        <f>D14</f>
        <v>#DIV/0!</v>
      </c>
      <c r="M256" s="48" t="e">
        <f t="shared" si="3"/>
        <v>#DIV/0!</v>
      </c>
    </row>
    <row r="257" spans="5:13" ht="13" customHeight="1">
      <c r="E257" s="25">
        <v>256</v>
      </c>
      <c r="F257" s="70">
        <f>D11</f>
        <v>0</v>
      </c>
      <c r="G257" s="71"/>
      <c r="H257" s="70"/>
      <c r="I257" s="70"/>
      <c r="J257" s="71"/>
      <c r="K257" s="70">
        <f>D27</f>
        <v>0</v>
      </c>
      <c r="L257" s="71"/>
      <c r="M257" s="48" t="e">
        <f t="shared" si="3"/>
        <v>#DIV/0!</v>
      </c>
    </row>
    <row r="258" spans="5:13" ht="13" customHeight="1">
      <c r="E258" s="25">
        <v>257</v>
      </c>
      <c r="F258" s="70">
        <f>D11</f>
        <v>0</v>
      </c>
      <c r="G258" s="71"/>
      <c r="H258" s="70"/>
      <c r="I258" s="70"/>
      <c r="J258" s="71"/>
      <c r="K258" s="70">
        <f>D27</f>
        <v>0</v>
      </c>
      <c r="L258" s="71"/>
      <c r="M258" s="48" t="e">
        <f t="shared" si="3"/>
        <v>#DIV/0!</v>
      </c>
    </row>
    <row r="259" spans="5:13" ht="13" customHeight="1">
      <c r="E259" s="25">
        <v>258</v>
      </c>
      <c r="F259" s="70">
        <f>D11</f>
        <v>0</v>
      </c>
      <c r="G259" s="71"/>
      <c r="H259" s="70"/>
      <c r="I259" s="70"/>
      <c r="J259" s="71"/>
      <c r="K259" s="70">
        <f>D27</f>
        <v>0</v>
      </c>
      <c r="L259" s="71"/>
      <c r="M259" s="48" t="e">
        <f t="shared" si="3"/>
        <v>#DIV/0!</v>
      </c>
    </row>
    <row r="260" spans="5:13" ht="13" customHeight="1">
      <c r="E260" s="25">
        <v>259</v>
      </c>
      <c r="F260" s="70">
        <f>D11</f>
        <v>0</v>
      </c>
      <c r="G260" s="71"/>
      <c r="H260" s="70"/>
      <c r="I260" s="70"/>
      <c r="J260" s="71"/>
      <c r="K260" s="70">
        <f>D27</f>
        <v>0</v>
      </c>
      <c r="L260" s="71"/>
      <c r="M260" s="48" t="e">
        <f t="shared" ref="M260:M323" si="4">M259+SUM(F260:I260)-SUM(J260:L260)</f>
        <v>#DIV/0!</v>
      </c>
    </row>
    <row r="261" spans="5:13" ht="13" customHeight="1">
      <c r="E261" s="25">
        <v>260</v>
      </c>
      <c r="F261" s="70">
        <f>D11</f>
        <v>0</v>
      </c>
      <c r="G261" s="71"/>
      <c r="H261" s="70"/>
      <c r="I261" s="70"/>
      <c r="J261" s="71"/>
      <c r="K261" s="70">
        <f>D27</f>
        <v>0</v>
      </c>
      <c r="L261" s="71"/>
      <c r="M261" s="48" t="e">
        <f t="shared" si="4"/>
        <v>#DIV/0!</v>
      </c>
    </row>
    <row r="262" spans="5:13" ht="13" customHeight="1">
      <c r="E262" s="25">
        <v>261</v>
      </c>
      <c r="F262" s="70">
        <f>D11</f>
        <v>0</v>
      </c>
      <c r="G262" s="71"/>
      <c r="H262" s="70"/>
      <c r="I262" s="70"/>
      <c r="J262" s="71"/>
      <c r="K262" s="70">
        <f>D27</f>
        <v>0</v>
      </c>
      <c r="L262" s="71"/>
      <c r="M262" s="48" t="e">
        <f t="shared" si="4"/>
        <v>#DIV/0!</v>
      </c>
    </row>
    <row r="263" spans="5:13" ht="13" customHeight="1">
      <c r="E263" s="25">
        <v>262</v>
      </c>
      <c r="F263" s="70">
        <f>D11</f>
        <v>0</v>
      </c>
      <c r="G263" s="71"/>
      <c r="H263" s="70"/>
      <c r="I263" s="70"/>
      <c r="J263" s="71"/>
      <c r="K263" s="70">
        <f>D27</f>
        <v>0</v>
      </c>
      <c r="L263" s="70" t="e">
        <f>D14</f>
        <v>#DIV/0!</v>
      </c>
      <c r="M263" s="48" t="e">
        <f t="shared" si="4"/>
        <v>#DIV/0!</v>
      </c>
    </row>
    <row r="264" spans="5:13" ht="13" customHeight="1">
      <c r="E264" s="25">
        <v>263</v>
      </c>
      <c r="F264" s="70">
        <f>D11</f>
        <v>0</v>
      </c>
      <c r="G264" s="71"/>
      <c r="H264" s="70"/>
      <c r="I264" s="70"/>
      <c r="J264" s="71"/>
      <c r="K264" s="70">
        <f>D27</f>
        <v>0</v>
      </c>
      <c r="L264" s="71"/>
      <c r="M264" s="48" t="e">
        <f t="shared" si="4"/>
        <v>#DIV/0!</v>
      </c>
    </row>
    <row r="265" spans="5:13" ht="13" customHeight="1">
      <c r="E265" s="25">
        <v>264</v>
      </c>
      <c r="F265" s="70">
        <f>D11</f>
        <v>0</v>
      </c>
      <c r="G265" s="71"/>
      <c r="H265" s="70"/>
      <c r="I265" s="70"/>
      <c r="J265" s="71"/>
      <c r="K265" s="70">
        <f>D27</f>
        <v>0</v>
      </c>
      <c r="L265" s="71"/>
      <c r="M265" s="48" t="e">
        <f t="shared" si="4"/>
        <v>#DIV/0!</v>
      </c>
    </row>
    <row r="266" spans="5:13" ht="13" customHeight="1">
      <c r="E266" s="25">
        <v>265</v>
      </c>
      <c r="F266" s="70">
        <f>D11</f>
        <v>0</v>
      </c>
      <c r="G266" s="71"/>
      <c r="H266" s="70">
        <f>Q3</f>
        <v>0</v>
      </c>
      <c r="I266" s="70">
        <f>Q4</f>
        <v>0</v>
      </c>
      <c r="J266" s="71"/>
      <c r="K266" s="70">
        <f>D27</f>
        <v>0</v>
      </c>
      <c r="L266" s="71"/>
      <c r="M266" s="48" t="e">
        <f t="shared" si="4"/>
        <v>#DIV/0!</v>
      </c>
    </row>
    <row r="267" spans="5:13" ht="13" customHeight="1">
      <c r="E267" s="25">
        <v>266</v>
      </c>
      <c r="F267" s="70">
        <f>D11</f>
        <v>0</v>
      </c>
      <c r="G267" s="71"/>
      <c r="H267" s="70"/>
      <c r="I267" s="70"/>
      <c r="J267" s="71"/>
      <c r="K267" s="70">
        <f>D27</f>
        <v>0</v>
      </c>
      <c r="L267" s="71"/>
      <c r="M267" s="48" t="e">
        <f t="shared" si="4"/>
        <v>#DIV/0!</v>
      </c>
    </row>
    <row r="268" spans="5:13" ht="13" customHeight="1">
      <c r="E268" s="25">
        <v>267</v>
      </c>
      <c r="F268" s="70">
        <f>D11</f>
        <v>0</v>
      </c>
      <c r="G268" s="71"/>
      <c r="H268" s="70"/>
      <c r="I268" s="70"/>
      <c r="J268" s="71"/>
      <c r="K268" s="70">
        <f>D27</f>
        <v>0</v>
      </c>
      <c r="L268" s="71"/>
      <c r="M268" s="48" t="e">
        <f t="shared" si="4"/>
        <v>#DIV/0!</v>
      </c>
    </row>
    <row r="269" spans="5:13" ht="13" customHeight="1">
      <c r="E269" s="25">
        <v>268</v>
      </c>
      <c r="F269" s="70">
        <f>D11</f>
        <v>0</v>
      </c>
      <c r="G269" s="71"/>
      <c r="H269" s="70"/>
      <c r="I269" s="70"/>
      <c r="J269" s="71"/>
      <c r="K269" s="70">
        <f>D27</f>
        <v>0</v>
      </c>
      <c r="L269" s="71"/>
      <c r="M269" s="48" t="e">
        <f t="shared" si="4"/>
        <v>#DIV/0!</v>
      </c>
    </row>
    <row r="270" spans="5:13" ht="13" customHeight="1">
      <c r="E270" s="25">
        <v>269</v>
      </c>
      <c r="F270" s="70">
        <f>D11</f>
        <v>0</v>
      </c>
      <c r="G270" s="71"/>
      <c r="H270" s="70"/>
      <c r="I270" s="70"/>
      <c r="J270" s="71"/>
      <c r="K270" s="70">
        <f>D27</f>
        <v>0</v>
      </c>
      <c r="L270" s="71"/>
      <c r="M270" s="48" t="e">
        <f t="shared" si="4"/>
        <v>#DIV/0!</v>
      </c>
    </row>
    <row r="271" spans="5:13" ht="13" customHeight="1">
      <c r="E271" s="25">
        <v>270</v>
      </c>
      <c r="F271" s="70">
        <f>D11</f>
        <v>0</v>
      </c>
      <c r="G271" s="70">
        <f>D6</f>
        <v>0</v>
      </c>
      <c r="H271" s="70"/>
      <c r="I271" s="70"/>
      <c r="J271" s="71"/>
      <c r="K271" s="70">
        <f>D27</f>
        <v>0</v>
      </c>
      <c r="L271" s="70" t="e">
        <f>D14</f>
        <v>#DIV/0!</v>
      </c>
      <c r="M271" s="48" t="e">
        <f t="shared" si="4"/>
        <v>#DIV/0!</v>
      </c>
    </row>
    <row r="272" spans="5:13" ht="13" customHeight="1">
      <c r="E272" s="25">
        <v>271</v>
      </c>
      <c r="F272" s="70">
        <f>D11</f>
        <v>0</v>
      </c>
      <c r="G272" s="71"/>
      <c r="H272" s="70"/>
      <c r="I272" s="70"/>
      <c r="J272" s="71"/>
      <c r="K272" s="70">
        <f>D27</f>
        <v>0</v>
      </c>
      <c r="L272" s="71"/>
      <c r="M272" s="48" t="e">
        <f t="shared" si="4"/>
        <v>#DIV/0!</v>
      </c>
    </row>
    <row r="273" spans="5:13" ht="13" customHeight="1">
      <c r="E273" s="25">
        <v>272</v>
      </c>
      <c r="F273" s="70">
        <f>D11</f>
        <v>0</v>
      </c>
      <c r="G273" s="71"/>
      <c r="H273" s="70"/>
      <c r="I273" s="70"/>
      <c r="J273" s="71"/>
      <c r="K273" s="70">
        <f>D27</f>
        <v>0</v>
      </c>
      <c r="L273" s="71"/>
      <c r="M273" s="48" t="e">
        <f t="shared" si="4"/>
        <v>#DIV/0!</v>
      </c>
    </row>
    <row r="274" spans="5:13" ht="13" customHeight="1">
      <c r="E274" s="25">
        <v>273</v>
      </c>
      <c r="F274" s="70">
        <f>D11</f>
        <v>0</v>
      </c>
      <c r="G274" s="71"/>
      <c r="H274" s="70"/>
      <c r="I274" s="70"/>
      <c r="J274" s="71"/>
      <c r="K274" s="70">
        <f>D27</f>
        <v>0</v>
      </c>
      <c r="L274" s="71"/>
      <c r="M274" s="48" t="e">
        <f t="shared" si="4"/>
        <v>#DIV/0!</v>
      </c>
    </row>
    <row r="275" spans="5:13" ht="13" customHeight="1">
      <c r="E275" s="25">
        <v>274</v>
      </c>
      <c r="F275" s="70">
        <f>D11</f>
        <v>0</v>
      </c>
      <c r="G275" s="71"/>
      <c r="H275" s="70"/>
      <c r="I275" s="70"/>
      <c r="J275" s="71"/>
      <c r="K275" s="70">
        <f>D27</f>
        <v>0</v>
      </c>
      <c r="L275" s="71"/>
      <c r="M275" s="48" t="e">
        <f t="shared" si="4"/>
        <v>#DIV/0!</v>
      </c>
    </row>
    <row r="276" spans="5:13" ht="13" customHeight="1">
      <c r="E276" s="25">
        <v>275</v>
      </c>
      <c r="F276" s="70">
        <f>D11</f>
        <v>0</v>
      </c>
      <c r="G276" s="71"/>
      <c r="H276" s="70"/>
      <c r="I276" s="70"/>
      <c r="J276" s="70">
        <f>D17</f>
        <v>0</v>
      </c>
      <c r="K276" s="70">
        <f>D27</f>
        <v>0</v>
      </c>
      <c r="L276" s="71"/>
      <c r="M276" s="48" t="e">
        <f t="shared" si="4"/>
        <v>#DIV/0!</v>
      </c>
    </row>
    <row r="277" spans="5:13" ht="13" customHeight="1">
      <c r="E277" s="25">
        <v>276</v>
      </c>
      <c r="F277" s="70">
        <f>D11</f>
        <v>0</v>
      </c>
      <c r="G277" s="71"/>
      <c r="H277" s="70"/>
      <c r="I277" s="70"/>
      <c r="J277" s="71"/>
      <c r="K277" s="70">
        <f>D27</f>
        <v>0</v>
      </c>
      <c r="L277" s="71"/>
      <c r="M277" s="48" t="e">
        <f t="shared" si="4"/>
        <v>#DIV/0!</v>
      </c>
    </row>
    <row r="278" spans="5:13" ht="13" customHeight="1">
      <c r="E278" s="25">
        <v>277</v>
      </c>
      <c r="F278" s="70">
        <f>D11</f>
        <v>0</v>
      </c>
      <c r="G278" s="71"/>
      <c r="H278" s="70"/>
      <c r="I278" s="70"/>
      <c r="J278" s="71"/>
      <c r="K278" s="70">
        <f>D27</f>
        <v>0</v>
      </c>
      <c r="L278" s="71"/>
      <c r="M278" s="48" t="e">
        <f t="shared" si="4"/>
        <v>#DIV/0!</v>
      </c>
    </row>
    <row r="279" spans="5:13" ht="13" customHeight="1">
      <c r="E279" s="25">
        <v>278</v>
      </c>
      <c r="F279" s="70">
        <f>D11</f>
        <v>0</v>
      </c>
      <c r="G279" s="71"/>
      <c r="H279" s="70"/>
      <c r="I279" s="70"/>
      <c r="J279" s="71"/>
      <c r="K279" s="70">
        <f>D27</f>
        <v>0</v>
      </c>
      <c r="L279" s="70" t="e">
        <f>D14</f>
        <v>#DIV/0!</v>
      </c>
      <c r="M279" s="48" t="e">
        <f t="shared" si="4"/>
        <v>#DIV/0!</v>
      </c>
    </row>
    <row r="280" spans="5:13" ht="13" customHeight="1">
      <c r="E280" s="25">
        <v>279</v>
      </c>
      <c r="F280" s="70">
        <f>D11</f>
        <v>0</v>
      </c>
      <c r="G280" s="71"/>
      <c r="H280" s="70"/>
      <c r="I280" s="70"/>
      <c r="J280" s="71"/>
      <c r="K280" s="70">
        <f>D27</f>
        <v>0</v>
      </c>
      <c r="L280" s="71"/>
      <c r="M280" s="48" t="e">
        <f t="shared" si="4"/>
        <v>#DIV/0!</v>
      </c>
    </row>
    <row r="281" spans="5:13" ht="13" customHeight="1">
      <c r="E281" s="25">
        <v>280</v>
      </c>
      <c r="F281" s="70">
        <f>D11</f>
        <v>0</v>
      </c>
      <c r="G281" s="71"/>
      <c r="H281" s="70">
        <f>Q3</f>
        <v>0</v>
      </c>
      <c r="I281" s="70">
        <f>Q4</f>
        <v>0</v>
      </c>
      <c r="J281" s="71"/>
      <c r="K281" s="70">
        <f>D27</f>
        <v>0</v>
      </c>
      <c r="L281" s="71"/>
      <c r="M281" s="48" t="e">
        <f t="shared" si="4"/>
        <v>#DIV/0!</v>
      </c>
    </row>
    <row r="282" spans="5:13" ht="13" customHeight="1">
      <c r="E282" s="25">
        <v>281</v>
      </c>
      <c r="F282" s="70">
        <f>D11</f>
        <v>0</v>
      </c>
      <c r="G282" s="71"/>
      <c r="H282" s="70"/>
      <c r="I282" s="70"/>
      <c r="J282" s="71"/>
      <c r="K282" s="70">
        <f>D27</f>
        <v>0</v>
      </c>
      <c r="L282" s="71"/>
      <c r="M282" s="48" t="e">
        <f t="shared" si="4"/>
        <v>#DIV/0!</v>
      </c>
    </row>
    <row r="283" spans="5:13" ht="13" customHeight="1">
      <c r="E283" s="25">
        <v>282</v>
      </c>
      <c r="F283" s="70">
        <f>D11</f>
        <v>0</v>
      </c>
      <c r="G283" s="71"/>
      <c r="H283" s="70"/>
      <c r="I283" s="70"/>
      <c r="J283" s="71"/>
      <c r="K283" s="70">
        <f>D27</f>
        <v>0</v>
      </c>
      <c r="L283" s="71"/>
      <c r="M283" s="48" t="e">
        <f t="shared" si="4"/>
        <v>#DIV/0!</v>
      </c>
    </row>
    <row r="284" spans="5:13" ht="13" customHeight="1">
      <c r="E284" s="25">
        <v>283</v>
      </c>
      <c r="F284" s="70">
        <f>D11</f>
        <v>0</v>
      </c>
      <c r="G284" s="71"/>
      <c r="H284" s="70"/>
      <c r="I284" s="70"/>
      <c r="J284" s="71"/>
      <c r="K284" s="70">
        <f>D27</f>
        <v>0</v>
      </c>
      <c r="L284" s="71"/>
      <c r="M284" s="48" t="e">
        <f t="shared" si="4"/>
        <v>#DIV/0!</v>
      </c>
    </row>
    <row r="285" spans="5:13" ht="13" customHeight="1">
      <c r="E285" s="25">
        <v>284</v>
      </c>
      <c r="F285" s="70">
        <f>D11</f>
        <v>0</v>
      </c>
      <c r="G285" s="71"/>
      <c r="H285" s="70"/>
      <c r="I285" s="70"/>
      <c r="J285" s="71"/>
      <c r="K285" s="70">
        <f>D27</f>
        <v>0</v>
      </c>
      <c r="L285" s="71"/>
      <c r="M285" s="48" t="e">
        <f t="shared" si="4"/>
        <v>#DIV/0!</v>
      </c>
    </row>
    <row r="286" spans="5:13" ht="13" customHeight="1">
      <c r="E286" s="25">
        <v>285</v>
      </c>
      <c r="F286" s="70">
        <f>D11</f>
        <v>0</v>
      </c>
      <c r="G286" s="70"/>
      <c r="H286" s="70"/>
      <c r="I286" s="70"/>
      <c r="J286" s="71"/>
      <c r="K286" s="70">
        <f>D27</f>
        <v>0</v>
      </c>
      <c r="L286" s="70" t="e">
        <f>D14</f>
        <v>#DIV/0!</v>
      </c>
      <c r="M286" s="48" t="e">
        <f t="shared" si="4"/>
        <v>#DIV/0!</v>
      </c>
    </row>
    <row r="287" spans="5:13" ht="13" customHeight="1">
      <c r="E287" s="25">
        <v>286</v>
      </c>
      <c r="F287" s="70">
        <f>D11</f>
        <v>0</v>
      </c>
      <c r="G287" s="71"/>
      <c r="H287" s="70"/>
      <c r="I287" s="70"/>
      <c r="J287" s="71"/>
      <c r="K287" s="70">
        <f>D27</f>
        <v>0</v>
      </c>
      <c r="L287" s="71"/>
      <c r="M287" s="48" t="e">
        <f t="shared" si="4"/>
        <v>#DIV/0!</v>
      </c>
    </row>
    <row r="288" spans="5:13" ht="13" customHeight="1">
      <c r="E288" s="25">
        <v>287</v>
      </c>
      <c r="F288" s="70">
        <f>D11</f>
        <v>0</v>
      </c>
      <c r="G288" s="71"/>
      <c r="H288" s="70"/>
      <c r="I288" s="70"/>
      <c r="J288" s="71"/>
      <c r="K288" s="70">
        <f>D27</f>
        <v>0</v>
      </c>
      <c r="L288" s="71"/>
      <c r="M288" s="48" t="e">
        <f t="shared" si="4"/>
        <v>#DIV/0!</v>
      </c>
    </row>
    <row r="289" spans="5:13" ht="13" customHeight="1">
      <c r="E289" s="25">
        <v>288</v>
      </c>
      <c r="F289" s="70">
        <f>D11</f>
        <v>0</v>
      </c>
      <c r="G289" s="71"/>
      <c r="H289" s="70"/>
      <c r="I289" s="70"/>
      <c r="J289" s="71"/>
      <c r="K289" s="70">
        <f>D27</f>
        <v>0</v>
      </c>
      <c r="L289" s="71"/>
      <c r="M289" s="48" t="e">
        <f t="shared" si="4"/>
        <v>#DIV/0!</v>
      </c>
    </row>
    <row r="290" spans="5:13" ht="13" customHeight="1">
      <c r="E290" s="25">
        <v>289</v>
      </c>
      <c r="F290" s="70">
        <f>D11</f>
        <v>0</v>
      </c>
      <c r="G290" s="71"/>
      <c r="H290" s="70"/>
      <c r="I290" s="70"/>
      <c r="J290" s="71"/>
      <c r="K290" s="70">
        <f>D27</f>
        <v>0</v>
      </c>
      <c r="L290" s="71"/>
      <c r="M290" s="48" t="e">
        <f t="shared" si="4"/>
        <v>#DIV/0!</v>
      </c>
    </row>
    <row r="291" spans="5:13" ht="13" customHeight="1">
      <c r="E291" s="25">
        <v>290</v>
      </c>
      <c r="F291" s="70">
        <f>D11</f>
        <v>0</v>
      </c>
      <c r="G291" s="71"/>
      <c r="H291" s="70"/>
      <c r="I291" s="70"/>
      <c r="J291" s="71"/>
      <c r="K291" s="70">
        <f>D27</f>
        <v>0</v>
      </c>
      <c r="L291" s="71"/>
      <c r="M291" s="48" t="e">
        <f t="shared" si="4"/>
        <v>#DIV/0!</v>
      </c>
    </row>
    <row r="292" spans="5:13" ht="13" customHeight="1">
      <c r="E292" s="25">
        <v>291</v>
      </c>
      <c r="F292" s="70">
        <f>D11</f>
        <v>0</v>
      </c>
      <c r="G292" s="71"/>
      <c r="H292" s="70"/>
      <c r="I292" s="70"/>
      <c r="J292" s="71"/>
      <c r="K292" s="70">
        <f>D27</f>
        <v>0</v>
      </c>
      <c r="L292" s="71"/>
      <c r="M292" s="48" t="e">
        <f t="shared" si="4"/>
        <v>#DIV/0!</v>
      </c>
    </row>
    <row r="293" spans="5:13" ht="13" customHeight="1">
      <c r="E293" s="25">
        <v>292</v>
      </c>
      <c r="F293" s="70">
        <f>D11</f>
        <v>0</v>
      </c>
      <c r="G293" s="71"/>
      <c r="H293" s="70"/>
      <c r="I293" s="70"/>
      <c r="J293" s="71"/>
      <c r="K293" s="70">
        <f>D27</f>
        <v>0</v>
      </c>
      <c r="L293" s="70" t="e">
        <f>D14</f>
        <v>#DIV/0!</v>
      </c>
      <c r="M293" s="48" t="e">
        <f t="shared" si="4"/>
        <v>#DIV/0!</v>
      </c>
    </row>
    <row r="294" spans="5:13" ht="13" customHeight="1">
      <c r="E294" s="25">
        <v>293</v>
      </c>
      <c r="F294" s="70">
        <f>D11</f>
        <v>0</v>
      </c>
      <c r="G294" s="71"/>
      <c r="H294" s="70"/>
      <c r="I294" s="70"/>
      <c r="J294" s="71"/>
      <c r="K294" s="70">
        <f>D27</f>
        <v>0</v>
      </c>
      <c r="L294" s="71"/>
      <c r="M294" s="48" t="e">
        <f t="shared" si="4"/>
        <v>#DIV/0!</v>
      </c>
    </row>
    <row r="295" spans="5:13" ht="13" customHeight="1">
      <c r="E295" s="25">
        <v>294</v>
      </c>
      <c r="F295" s="70">
        <f>D11</f>
        <v>0</v>
      </c>
      <c r="G295" s="71"/>
      <c r="H295" s="70"/>
      <c r="I295" s="70"/>
      <c r="J295" s="71"/>
      <c r="K295" s="70">
        <f>D27</f>
        <v>0</v>
      </c>
      <c r="L295" s="71"/>
      <c r="M295" s="48" t="e">
        <f t="shared" si="4"/>
        <v>#DIV/0!</v>
      </c>
    </row>
    <row r="296" spans="5:13" ht="13" customHeight="1">
      <c r="E296" s="25">
        <v>295</v>
      </c>
      <c r="F296" s="70">
        <f>D11</f>
        <v>0</v>
      </c>
      <c r="G296" s="71"/>
      <c r="H296" s="70">
        <f>Q3</f>
        <v>0</v>
      </c>
      <c r="I296" s="70">
        <f>Q4</f>
        <v>0</v>
      </c>
      <c r="J296" s="71"/>
      <c r="K296" s="70">
        <f>D27</f>
        <v>0</v>
      </c>
      <c r="L296" s="71"/>
      <c r="M296" s="48" t="e">
        <f t="shared" si="4"/>
        <v>#DIV/0!</v>
      </c>
    </row>
    <row r="297" spans="5:13" ht="13" customHeight="1">
      <c r="E297" s="25">
        <v>296</v>
      </c>
      <c r="F297" s="70">
        <f>D11</f>
        <v>0</v>
      </c>
      <c r="G297" s="71"/>
      <c r="H297" s="70"/>
      <c r="I297" s="70"/>
      <c r="J297" s="71"/>
      <c r="K297" s="70">
        <f>D27</f>
        <v>0</v>
      </c>
      <c r="L297" s="71"/>
      <c r="M297" s="48" t="e">
        <f t="shared" si="4"/>
        <v>#DIV/0!</v>
      </c>
    </row>
    <row r="298" spans="5:13" ht="13" customHeight="1">
      <c r="E298" s="25">
        <v>297</v>
      </c>
      <c r="F298" s="70">
        <f>D11</f>
        <v>0</v>
      </c>
      <c r="G298" s="71"/>
      <c r="H298" s="70"/>
      <c r="I298" s="70"/>
      <c r="J298" s="71"/>
      <c r="K298" s="70">
        <f>D27</f>
        <v>0</v>
      </c>
      <c r="L298" s="71"/>
      <c r="M298" s="48" t="e">
        <f t="shared" si="4"/>
        <v>#DIV/0!</v>
      </c>
    </row>
    <row r="299" spans="5:13" ht="13" customHeight="1">
      <c r="E299" s="25">
        <v>298</v>
      </c>
      <c r="F299" s="70">
        <f>D11</f>
        <v>0</v>
      </c>
      <c r="G299" s="71"/>
      <c r="H299" s="70"/>
      <c r="I299" s="70"/>
      <c r="J299" s="71"/>
      <c r="K299" s="70">
        <f>D27</f>
        <v>0</v>
      </c>
      <c r="L299" s="71"/>
      <c r="M299" s="48" t="e">
        <f t="shared" si="4"/>
        <v>#DIV/0!</v>
      </c>
    </row>
    <row r="300" spans="5:13" ht="13" customHeight="1">
      <c r="E300" s="25">
        <v>299</v>
      </c>
      <c r="F300" s="70">
        <f>D11</f>
        <v>0</v>
      </c>
      <c r="G300" s="71"/>
      <c r="H300" s="70"/>
      <c r="I300" s="70"/>
      <c r="J300" s="71"/>
      <c r="K300" s="70">
        <f>D27</f>
        <v>0</v>
      </c>
      <c r="L300" s="71"/>
      <c r="M300" s="48" t="e">
        <f t="shared" si="4"/>
        <v>#DIV/0!</v>
      </c>
    </row>
    <row r="301" spans="5:13" ht="13" customHeight="1">
      <c r="E301" s="25">
        <v>300</v>
      </c>
      <c r="F301" s="70">
        <f>D11</f>
        <v>0</v>
      </c>
      <c r="G301" s="70">
        <f>D6</f>
        <v>0</v>
      </c>
      <c r="H301" s="70"/>
      <c r="I301" s="70"/>
      <c r="J301" s="71"/>
      <c r="K301" s="70">
        <f>D27</f>
        <v>0</v>
      </c>
      <c r="L301" s="70" t="e">
        <f>D14</f>
        <v>#DIV/0!</v>
      </c>
      <c r="M301" s="48" t="e">
        <f t="shared" si="4"/>
        <v>#DIV/0!</v>
      </c>
    </row>
    <row r="302" spans="5:13" ht="13" customHeight="1">
      <c r="E302" s="25">
        <v>301</v>
      </c>
      <c r="F302" s="70">
        <f>D11</f>
        <v>0</v>
      </c>
      <c r="G302" s="71"/>
      <c r="H302" s="70"/>
      <c r="I302" s="70"/>
      <c r="J302" s="71"/>
      <c r="K302" s="70">
        <f>D27</f>
        <v>0</v>
      </c>
      <c r="L302" s="71"/>
      <c r="M302" s="48" t="e">
        <f t="shared" si="4"/>
        <v>#DIV/0!</v>
      </c>
    </row>
    <row r="303" spans="5:13" ht="13" customHeight="1">
      <c r="E303" s="25">
        <v>302</v>
      </c>
      <c r="F303" s="70">
        <f>D11</f>
        <v>0</v>
      </c>
      <c r="G303" s="71"/>
      <c r="H303" s="70"/>
      <c r="I303" s="70"/>
      <c r="J303" s="71"/>
      <c r="K303" s="70">
        <f>D27</f>
        <v>0</v>
      </c>
      <c r="L303" s="71"/>
      <c r="M303" s="48" t="e">
        <f t="shared" si="4"/>
        <v>#DIV/0!</v>
      </c>
    </row>
    <row r="304" spans="5:13" ht="13" customHeight="1">
      <c r="E304" s="25">
        <v>303</v>
      </c>
      <c r="F304" s="70">
        <f>D11</f>
        <v>0</v>
      </c>
      <c r="G304" s="71"/>
      <c r="H304" s="70"/>
      <c r="I304" s="70"/>
      <c r="J304" s="71"/>
      <c r="K304" s="70">
        <f>D27</f>
        <v>0</v>
      </c>
      <c r="L304" s="71"/>
      <c r="M304" s="48" t="e">
        <f t="shared" si="4"/>
        <v>#DIV/0!</v>
      </c>
    </row>
    <row r="305" spans="5:13" ht="13" customHeight="1">
      <c r="E305" s="25">
        <v>304</v>
      </c>
      <c r="F305" s="70">
        <f>D11</f>
        <v>0</v>
      </c>
      <c r="G305" s="71"/>
      <c r="H305" s="70"/>
      <c r="I305" s="70"/>
      <c r="J305" s="71"/>
      <c r="K305" s="70">
        <f>D27</f>
        <v>0</v>
      </c>
      <c r="L305" s="71"/>
      <c r="M305" s="48" t="e">
        <f t="shared" si="4"/>
        <v>#DIV/0!</v>
      </c>
    </row>
    <row r="306" spans="5:13" ht="13" customHeight="1">
      <c r="E306" s="25">
        <v>305</v>
      </c>
      <c r="F306" s="70">
        <f>D11</f>
        <v>0</v>
      </c>
      <c r="G306" s="71"/>
      <c r="H306" s="70"/>
      <c r="I306" s="70"/>
      <c r="J306" s="70">
        <f>D17</f>
        <v>0</v>
      </c>
      <c r="K306" s="70">
        <f>D27</f>
        <v>0</v>
      </c>
      <c r="L306" s="71"/>
      <c r="M306" s="48" t="e">
        <f t="shared" si="4"/>
        <v>#DIV/0!</v>
      </c>
    </row>
    <row r="307" spans="5:13" ht="13" customHeight="1">
      <c r="E307" s="25">
        <v>306</v>
      </c>
      <c r="F307" s="70">
        <f>D11</f>
        <v>0</v>
      </c>
      <c r="G307" s="71"/>
      <c r="H307" s="70"/>
      <c r="I307" s="70"/>
      <c r="J307" s="71"/>
      <c r="K307" s="70">
        <f>D27</f>
        <v>0</v>
      </c>
      <c r="L307" s="71"/>
      <c r="M307" s="48" t="e">
        <f t="shared" si="4"/>
        <v>#DIV/0!</v>
      </c>
    </row>
    <row r="308" spans="5:13" ht="13" customHeight="1">
      <c r="E308" s="25">
        <v>307</v>
      </c>
      <c r="F308" s="70">
        <f>D11</f>
        <v>0</v>
      </c>
      <c r="G308" s="71"/>
      <c r="H308" s="70"/>
      <c r="I308" s="70"/>
      <c r="J308" s="71"/>
      <c r="K308" s="70">
        <f>D27</f>
        <v>0</v>
      </c>
      <c r="L308" s="71"/>
      <c r="M308" s="48" t="e">
        <f t="shared" si="4"/>
        <v>#DIV/0!</v>
      </c>
    </row>
    <row r="309" spans="5:13" ht="13" customHeight="1">
      <c r="E309" s="25">
        <v>308</v>
      </c>
      <c r="F309" s="70">
        <f>D11</f>
        <v>0</v>
      </c>
      <c r="G309" s="71"/>
      <c r="H309" s="70"/>
      <c r="I309" s="70"/>
      <c r="J309" s="71"/>
      <c r="K309" s="70">
        <f>D27</f>
        <v>0</v>
      </c>
      <c r="L309" s="70" t="e">
        <f>D14</f>
        <v>#DIV/0!</v>
      </c>
      <c r="M309" s="48" t="e">
        <f t="shared" si="4"/>
        <v>#DIV/0!</v>
      </c>
    </row>
    <row r="310" spans="5:13" ht="13" customHeight="1">
      <c r="E310" s="25">
        <v>309</v>
      </c>
      <c r="F310" s="70">
        <f>D11</f>
        <v>0</v>
      </c>
      <c r="G310" s="71"/>
      <c r="H310" s="70"/>
      <c r="I310" s="70"/>
      <c r="J310" s="71"/>
      <c r="K310" s="70">
        <f>D27</f>
        <v>0</v>
      </c>
      <c r="L310" s="71"/>
      <c r="M310" s="48" t="e">
        <f t="shared" si="4"/>
        <v>#DIV/0!</v>
      </c>
    </row>
    <row r="311" spans="5:13" ht="13" customHeight="1">
      <c r="E311" s="25">
        <v>310</v>
      </c>
      <c r="F311" s="70">
        <f>D11</f>
        <v>0</v>
      </c>
      <c r="G311" s="71"/>
      <c r="H311" s="70">
        <f>Q3</f>
        <v>0</v>
      </c>
      <c r="I311" s="70">
        <f>Q4</f>
        <v>0</v>
      </c>
      <c r="J311" s="71"/>
      <c r="K311" s="70">
        <f>D27</f>
        <v>0</v>
      </c>
      <c r="L311" s="71"/>
      <c r="M311" s="48" t="e">
        <f t="shared" si="4"/>
        <v>#DIV/0!</v>
      </c>
    </row>
    <row r="312" spans="5:13" ht="13" customHeight="1">
      <c r="E312" s="25">
        <v>311</v>
      </c>
      <c r="F312" s="70">
        <f>D11</f>
        <v>0</v>
      </c>
      <c r="G312" s="71"/>
      <c r="H312" s="70"/>
      <c r="I312" s="70"/>
      <c r="J312" s="71"/>
      <c r="K312" s="70">
        <f>D27</f>
        <v>0</v>
      </c>
      <c r="L312" s="71"/>
      <c r="M312" s="48" t="e">
        <f t="shared" si="4"/>
        <v>#DIV/0!</v>
      </c>
    </row>
    <row r="313" spans="5:13" ht="13" customHeight="1">
      <c r="E313" s="25">
        <v>312</v>
      </c>
      <c r="F313" s="70">
        <f>D11</f>
        <v>0</v>
      </c>
      <c r="G313" s="71"/>
      <c r="H313" s="70"/>
      <c r="I313" s="70"/>
      <c r="J313" s="71"/>
      <c r="K313" s="70">
        <f>D27</f>
        <v>0</v>
      </c>
      <c r="L313" s="71"/>
      <c r="M313" s="48" t="e">
        <f t="shared" si="4"/>
        <v>#DIV/0!</v>
      </c>
    </row>
    <row r="314" spans="5:13" ht="13" customHeight="1">
      <c r="E314" s="25">
        <v>313</v>
      </c>
      <c r="F314" s="70">
        <f>D11</f>
        <v>0</v>
      </c>
      <c r="G314" s="71"/>
      <c r="H314" s="70"/>
      <c r="I314" s="70"/>
      <c r="J314" s="71"/>
      <c r="K314" s="70">
        <f>D27</f>
        <v>0</v>
      </c>
      <c r="L314" s="71"/>
      <c r="M314" s="48" t="e">
        <f t="shared" si="4"/>
        <v>#DIV/0!</v>
      </c>
    </row>
    <row r="315" spans="5:13" ht="13" customHeight="1">
      <c r="E315" s="25">
        <v>314</v>
      </c>
      <c r="F315" s="70">
        <f>D11</f>
        <v>0</v>
      </c>
      <c r="G315" s="71"/>
      <c r="H315" s="70"/>
      <c r="I315" s="70"/>
      <c r="J315" s="71"/>
      <c r="K315" s="70">
        <f>D27</f>
        <v>0</v>
      </c>
      <c r="L315" s="71"/>
      <c r="M315" s="48" t="e">
        <f t="shared" si="4"/>
        <v>#DIV/0!</v>
      </c>
    </row>
    <row r="316" spans="5:13" ht="13" customHeight="1">
      <c r="E316" s="25">
        <v>315</v>
      </c>
      <c r="F316" s="70">
        <f>D11</f>
        <v>0</v>
      </c>
      <c r="G316" s="70"/>
      <c r="H316" s="70"/>
      <c r="I316" s="70"/>
      <c r="J316" s="71"/>
      <c r="K316" s="70">
        <f>D27</f>
        <v>0</v>
      </c>
      <c r="L316" s="70" t="e">
        <f>D14</f>
        <v>#DIV/0!</v>
      </c>
      <c r="M316" s="48" t="e">
        <f t="shared" si="4"/>
        <v>#DIV/0!</v>
      </c>
    </row>
    <row r="317" spans="5:13" ht="13" customHeight="1">
      <c r="E317" s="25">
        <v>316</v>
      </c>
      <c r="F317" s="70">
        <f>D11</f>
        <v>0</v>
      </c>
      <c r="G317" s="71"/>
      <c r="H317" s="70"/>
      <c r="I317" s="70"/>
      <c r="J317" s="71"/>
      <c r="K317" s="70">
        <f>D27</f>
        <v>0</v>
      </c>
      <c r="L317" s="71"/>
      <c r="M317" s="48" t="e">
        <f t="shared" si="4"/>
        <v>#DIV/0!</v>
      </c>
    </row>
    <row r="318" spans="5:13" ht="13" customHeight="1">
      <c r="E318" s="25">
        <v>317</v>
      </c>
      <c r="F318" s="70">
        <f>D11</f>
        <v>0</v>
      </c>
      <c r="G318" s="71"/>
      <c r="H318" s="70"/>
      <c r="I318" s="70"/>
      <c r="J318" s="71"/>
      <c r="K318" s="70">
        <f>D27</f>
        <v>0</v>
      </c>
      <c r="L318" s="71"/>
      <c r="M318" s="48" t="e">
        <f t="shared" si="4"/>
        <v>#DIV/0!</v>
      </c>
    </row>
    <row r="319" spans="5:13" ht="13" customHeight="1">
      <c r="E319" s="25">
        <v>318</v>
      </c>
      <c r="F319" s="70">
        <f>D11</f>
        <v>0</v>
      </c>
      <c r="G319" s="71"/>
      <c r="H319" s="70"/>
      <c r="I319" s="70"/>
      <c r="J319" s="71"/>
      <c r="K319" s="70">
        <f>D27</f>
        <v>0</v>
      </c>
      <c r="L319" s="71"/>
      <c r="M319" s="48" t="e">
        <f t="shared" si="4"/>
        <v>#DIV/0!</v>
      </c>
    </row>
    <row r="320" spans="5:13" ht="13" customHeight="1">
      <c r="E320" s="25">
        <v>319</v>
      </c>
      <c r="F320" s="70">
        <f>D11</f>
        <v>0</v>
      </c>
      <c r="G320" s="71"/>
      <c r="H320" s="70"/>
      <c r="I320" s="70"/>
      <c r="J320" s="71"/>
      <c r="K320" s="70">
        <f>D27</f>
        <v>0</v>
      </c>
      <c r="L320" s="71"/>
      <c r="M320" s="48" t="e">
        <f t="shared" si="4"/>
        <v>#DIV/0!</v>
      </c>
    </row>
    <row r="321" spans="5:13" ht="13" customHeight="1">
      <c r="E321" s="25">
        <v>320</v>
      </c>
      <c r="F321" s="70">
        <f>D11</f>
        <v>0</v>
      </c>
      <c r="G321" s="71"/>
      <c r="H321" s="70"/>
      <c r="I321" s="70"/>
      <c r="J321" s="71"/>
      <c r="K321" s="70">
        <f>D27</f>
        <v>0</v>
      </c>
      <c r="L321" s="71"/>
      <c r="M321" s="48" t="e">
        <f t="shared" si="4"/>
        <v>#DIV/0!</v>
      </c>
    </row>
    <row r="322" spans="5:13" ht="13" customHeight="1">
      <c r="E322" s="25">
        <v>321</v>
      </c>
      <c r="F322" s="70">
        <f>D11</f>
        <v>0</v>
      </c>
      <c r="G322" s="71"/>
      <c r="H322" s="70"/>
      <c r="I322" s="70"/>
      <c r="J322" s="71"/>
      <c r="K322" s="70">
        <f>D27</f>
        <v>0</v>
      </c>
      <c r="L322" s="71"/>
      <c r="M322" s="48" t="e">
        <f t="shared" si="4"/>
        <v>#DIV/0!</v>
      </c>
    </row>
    <row r="323" spans="5:13" ht="13" customHeight="1">
      <c r="E323" s="25">
        <v>322</v>
      </c>
      <c r="F323" s="70">
        <f>D11</f>
        <v>0</v>
      </c>
      <c r="G323" s="71"/>
      <c r="H323" s="70"/>
      <c r="I323" s="70"/>
      <c r="J323" s="71"/>
      <c r="K323" s="70">
        <f>D27</f>
        <v>0</v>
      </c>
      <c r="L323" s="70" t="e">
        <f>D14</f>
        <v>#DIV/0!</v>
      </c>
      <c r="M323" s="48" t="e">
        <f t="shared" si="4"/>
        <v>#DIV/0!</v>
      </c>
    </row>
    <row r="324" spans="5:13" ht="13" customHeight="1">
      <c r="E324" s="25">
        <v>323</v>
      </c>
      <c r="F324" s="70">
        <f>D11</f>
        <v>0</v>
      </c>
      <c r="G324" s="71"/>
      <c r="H324" s="70"/>
      <c r="I324" s="70"/>
      <c r="J324" s="71"/>
      <c r="K324" s="70">
        <f>D27</f>
        <v>0</v>
      </c>
      <c r="L324" s="71"/>
      <c r="M324" s="48" t="e">
        <f t="shared" ref="M324:M366" si="5">M323+SUM(F324:I324)-SUM(J324:L324)</f>
        <v>#DIV/0!</v>
      </c>
    </row>
    <row r="325" spans="5:13" ht="13" customHeight="1">
      <c r="E325" s="25">
        <v>324</v>
      </c>
      <c r="F325" s="70">
        <f>D11</f>
        <v>0</v>
      </c>
      <c r="G325" s="71"/>
      <c r="H325" s="70"/>
      <c r="I325" s="70"/>
      <c r="J325" s="71"/>
      <c r="K325" s="70">
        <f>D27</f>
        <v>0</v>
      </c>
      <c r="L325" s="71"/>
      <c r="M325" s="48" t="e">
        <f t="shared" si="5"/>
        <v>#DIV/0!</v>
      </c>
    </row>
    <row r="326" spans="5:13" ht="13" customHeight="1">
      <c r="E326" s="25">
        <v>325</v>
      </c>
      <c r="F326" s="70">
        <f>D11</f>
        <v>0</v>
      </c>
      <c r="G326" s="71"/>
      <c r="H326" s="70">
        <f>Q3</f>
        <v>0</v>
      </c>
      <c r="I326" s="70">
        <f>Q4</f>
        <v>0</v>
      </c>
      <c r="J326" s="71"/>
      <c r="K326" s="70">
        <f>D27</f>
        <v>0</v>
      </c>
      <c r="L326" s="71"/>
      <c r="M326" s="48" t="e">
        <f t="shared" si="5"/>
        <v>#DIV/0!</v>
      </c>
    </row>
    <row r="327" spans="5:13" ht="13" customHeight="1">
      <c r="E327" s="25">
        <v>326</v>
      </c>
      <c r="F327" s="70">
        <f>D11</f>
        <v>0</v>
      </c>
      <c r="G327" s="71"/>
      <c r="H327" s="70"/>
      <c r="I327" s="70"/>
      <c r="J327" s="71"/>
      <c r="K327" s="70">
        <f>D27</f>
        <v>0</v>
      </c>
      <c r="L327" s="71"/>
      <c r="M327" s="48" t="e">
        <f t="shared" si="5"/>
        <v>#DIV/0!</v>
      </c>
    </row>
    <row r="328" spans="5:13" ht="13" customHeight="1">
      <c r="E328" s="25">
        <v>327</v>
      </c>
      <c r="F328" s="70">
        <f>D11</f>
        <v>0</v>
      </c>
      <c r="G328" s="71"/>
      <c r="H328" s="70"/>
      <c r="I328" s="70"/>
      <c r="J328" s="71"/>
      <c r="K328" s="70">
        <f>D27</f>
        <v>0</v>
      </c>
      <c r="L328" s="71"/>
      <c r="M328" s="48" t="e">
        <f t="shared" si="5"/>
        <v>#DIV/0!</v>
      </c>
    </row>
    <row r="329" spans="5:13" ht="13" customHeight="1">
      <c r="E329" s="25">
        <v>328</v>
      </c>
      <c r="F329" s="70">
        <f>D11</f>
        <v>0</v>
      </c>
      <c r="G329" s="71"/>
      <c r="H329" s="70"/>
      <c r="I329" s="70"/>
      <c r="J329" s="71"/>
      <c r="K329" s="70">
        <f>D27</f>
        <v>0</v>
      </c>
      <c r="L329" s="71"/>
      <c r="M329" s="48" t="e">
        <f t="shared" si="5"/>
        <v>#DIV/0!</v>
      </c>
    </row>
    <row r="330" spans="5:13" ht="13" customHeight="1">
      <c r="E330" s="25">
        <v>329</v>
      </c>
      <c r="F330" s="70">
        <f>D11</f>
        <v>0</v>
      </c>
      <c r="G330" s="71"/>
      <c r="H330" s="70"/>
      <c r="I330" s="70"/>
      <c r="J330" s="71"/>
      <c r="K330" s="70">
        <f>D27</f>
        <v>0</v>
      </c>
      <c r="L330" s="71"/>
      <c r="M330" s="48" t="e">
        <f t="shared" si="5"/>
        <v>#DIV/0!</v>
      </c>
    </row>
    <row r="331" spans="5:13" ht="13" customHeight="1">
      <c r="E331" s="25">
        <v>330</v>
      </c>
      <c r="F331" s="70">
        <f>D11</f>
        <v>0</v>
      </c>
      <c r="G331" s="70">
        <f>D6</f>
        <v>0</v>
      </c>
      <c r="H331" s="70"/>
      <c r="I331" s="70"/>
      <c r="J331" s="71"/>
      <c r="K331" s="70">
        <f>D27</f>
        <v>0</v>
      </c>
      <c r="L331" s="70" t="e">
        <f>D14</f>
        <v>#DIV/0!</v>
      </c>
      <c r="M331" s="48" t="e">
        <f t="shared" si="5"/>
        <v>#DIV/0!</v>
      </c>
    </row>
    <row r="332" spans="5:13" ht="13" customHeight="1">
      <c r="E332" s="25">
        <v>331</v>
      </c>
      <c r="F332" s="70">
        <f>D11</f>
        <v>0</v>
      </c>
      <c r="G332" s="71"/>
      <c r="H332" s="70"/>
      <c r="I332" s="70"/>
      <c r="J332" s="71"/>
      <c r="K332" s="70">
        <f>D27</f>
        <v>0</v>
      </c>
      <c r="L332" s="71"/>
      <c r="M332" s="48" t="e">
        <f t="shared" si="5"/>
        <v>#DIV/0!</v>
      </c>
    </row>
    <row r="333" spans="5:13" ht="13" customHeight="1">
      <c r="E333" s="25">
        <v>332</v>
      </c>
      <c r="F333" s="70">
        <f>D11</f>
        <v>0</v>
      </c>
      <c r="G333" s="71"/>
      <c r="H333" s="70"/>
      <c r="I333" s="70"/>
      <c r="J333" s="71"/>
      <c r="K333" s="70">
        <f>D27</f>
        <v>0</v>
      </c>
      <c r="L333" s="71"/>
      <c r="M333" s="48" t="e">
        <f t="shared" si="5"/>
        <v>#DIV/0!</v>
      </c>
    </row>
    <row r="334" spans="5:13" ht="13" customHeight="1">
      <c r="E334" s="25">
        <v>333</v>
      </c>
      <c r="F334" s="70">
        <f>D11</f>
        <v>0</v>
      </c>
      <c r="G334" s="71"/>
      <c r="H334" s="70"/>
      <c r="I334" s="70"/>
      <c r="J334" s="71"/>
      <c r="K334" s="70">
        <f>D27</f>
        <v>0</v>
      </c>
      <c r="L334" s="71"/>
      <c r="M334" s="48" t="e">
        <f t="shared" si="5"/>
        <v>#DIV/0!</v>
      </c>
    </row>
    <row r="335" spans="5:13" ht="13" customHeight="1">
      <c r="E335" s="25">
        <v>334</v>
      </c>
      <c r="F335" s="70">
        <f>D11</f>
        <v>0</v>
      </c>
      <c r="G335" s="71"/>
      <c r="H335" s="70"/>
      <c r="I335" s="70"/>
      <c r="J335" s="71"/>
      <c r="K335" s="70">
        <f>D27</f>
        <v>0</v>
      </c>
      <c r="L335" s="71"/>
      <c r="M335" s="48" t="e">
        <f t="shared" si="5"/>
        <v>#DIV/0!</v>
      </c>
    </row>
    <row r="336" spans="5:13" ht="13" customHeight="1">
      <c r="E336" s="25">
        <v>335</v>
      </c>
      <c r="F336" s="70">
        <f>D11</f>
        <v>0</v>
      </c>
      <c r="G336" s="71"/>
      <c r="H336" s="70"/>
      <c r="I336" s="70"/>
      <c r="J336" s="70">
        <f>D17</f>
        <v>0</v>
      </c>
      <c r="K336" s="70">
        <f>D27</f>
        <v>0</v>
      </c>
      <c r="L336" s="71"/>
      <c r="M336" s="48" t="e">
        <f t="shared" si="5"/>
        <v>#DIV/0!</v>
      </c>
    </row>
    <row r="337" spans="5:13" ht="13" customHeight="1">
      <c r="E337" s="25">
        <v>336</v>
      </c>
      <c r="F337" s="70">
        <f>D11</f>
        <v>0</v>
      </c>
      <c r="G337" s="71"/>
      <c r="H337" s="70"/>
      <c r="I337" s="70"/>
      <c r="J337" s="71"/>
      <c r="K337" s="70">
        <f>D27</f>
        <v>0</v>
      </c>
      <c r="L337" s="71"/>
      <c r="M337" s="48" t="e">
        <f t="shared" si="5"/>
        <v>#DIV/0!</v>
      </c>
    </row>
    <row r="338" spans="5:13" ht="13" customHeight="1">
      <c r="E338" s="25">
        <v>337</v>
      </c>
      <c r="F338" s="70">
        <f>D11</f>
        <v>0</v>
      </c>
      <c r="G338" s="71"/>
      <c r="H338" s="70"/>
      <c r="I338" s="70"/>
      <c r="J338" s="71"/>
      <c r="K338" s="70">
        <f>D27</f>
        <v>0</v>
      </c>
      <c r="L338" s="71"/>
      <c r="M338" s="48" t="e">
        <f t="shared" si="5"/>
        <v>#DIV/0!</v>
      </c>
    </row>
    <row r="339" spans="5:13" ht="13" customHeight="1">
      <c r="E339" s="25">
        <v>338</v>
      </c>
      <c r="F339" s="70">
        <f>D11</f>
        <v>0</v>
      </c>
      <c r="G339" s="71"/>
      <c r="H339" s="70"/>
      <c r="I339" s="70"/>
      <c r="J339" s="71"/>
      <c r="K339" s="70">
        <f>D27</f>
        <v>0</v>
      </c>
      <c r="L339" s="70" t="e">
        <f>D14</f>
        <v>#DIV/0!</v>
      </c>
      <c r="M339" s="48" t="e">
        <f t="shared" si="5"/>
        <v>#DIV/0!</v>
      </c>
    </row>
    <row r="340" spans="5:13" ht="13" customHeight="1">
      <c r="E340" s="25">
        <v>339</v>
      </c>
      <c r="F340" s="70">
        <f>D11</f>
        <v>0</v>
      </c>
      <c r="G340" s="71"/>
      <c r="H340" s="70"/>
      <c r="I340" s="70"/>
      <c r="J340" s="71"/>
      <c r="K340" s="70">
        <f>D27</f>
        <v>0</v>
      </c>
      <c r="L340" s="71"/>
      <c r="M340" s="48" t="e">
        <f t="shared" si="5"/>
        <v>#DIV/0!</v>
      </c>
    </row>
    <row r="341" spans="5:13" ht="13" customHeight="1">
      <c r="E341" s="25">
        <v>340</v>
      </c>
      <c r="F341" s="70">
        <f>D11</f>
        <v>0</v>
      </c>
      <c r="G341" s="71"/>
      <c r="H341" s="70">
        <f>Q3</f>
        <v>0</v>
      </c>
      <c r="I341" s="70">
        <f>Q4</f>
        <v>0</v>
      </c>
      <c r="J341" s="71"/>
      <c r="K341" s="70">
        <f>D27</f>
        <v>0</v>
      </c>
      <c r="L341" s="71"/>
      <c r="M341" s="48" t="e">
        <f t="shared" si="5"/>
        <v>#DIV/0!</v>
      </c>
    </row>
    <row r="342" spans="5:13" ht="13" customHeight="1">
      <c r="E342" s="25">
        <v>341</v>
      </c>
      <c r="F342" s="70">
        <f>D11</f>
        <v>0</v>
      </c>
      <c r="G342" s="71"/>
      <c r="H342" s="70"/>
      <c r="I342" s="70"/>
      <c r="J342" s="71"/>
      <c r="K342" s="70">
        <f>D27</f>
        <v>0</v>
      </c>
      <c r="L342" s="71"/>
      <c r="M342" s="48" t="e">
        <f t="shared" si="5"/>
        <v>#DIV/0!</v>
      </c>
    </row>
    <row r="343" spans="5:13" ht="13" customHeight="1">
      <c r="E343" s="25">
        <v>342</v>
      </c>
      <c r="F343" s="70">
        <f>D11</f>
        <v>0</v>
      </c>
      <c r="G343" s="71"/>
      <c r="H343" s="70"/>
      <c r="I343" s="70"/>
      <c r="J343" s="71"/>
      <c r="K343" s="70">
        <f>D27</f>
        <v>0</v>
      </c>
      <c r="L343" s="71"/>
      <c r="M343" s="48" t="e">
        <f t="shared" si="5"/>
        <v>#DIV/0!</v>
      </c>
    </row>
    <row r="344" spans="5:13" ht="13" customHeight="1">
      <c r="E344" s="25">
        <v>343</v>
      </c>
      <c r="F344" s="70">
        <f>D11</f>
        <v>0</v>
      </c>
      <c r="G344" s="71"/>
      <c r="H344" s="70"/>
      <c r="I344" s="70"/>
      <c r="J344" s="71"/>
      <c r="K344" s="70">
        <f>D27</f>
        <v>0</v>
      </c>
      <c r="L344" s="71"/>
      <c r="M344" s="48" t="e">
        <f t="shared" si="5"/>
        <v>#DIV/0!</v>
      </c>
    </row>
    <row r="345" spans="5:13" ht="13" customHeight="1">
      <c r="E345" s="25">
        <v>344</v>
      </c>
      <c r="F345" s="70">
        <f>D11</f>
        <v>0</v>
      </c>
      <c r="G345" s="71"/>
      <c r="H345" s="70"/>
      <c r="I345" s="70"/>
      <c r="J345" s="71"/>
      <c r="K345" s="70">
        <f>D27</f>
        <v>0</v>
      </c>
      <c r="L345" s="71"/>
      <c r="M345" s="48" t="e">
        <f t="shared" si="5"/>
        <v>#DIV/0!</v>
      </c>
    </row>
    <row r="346" spans="5:13" ht="13" customHeight="1">
      <c r="E346" s="25">
        <v>345</v>
      </c>
      <c r="F346" s="70">
        <f>D11</f>
        <v>0</v>
      </c>
      <c r="G346" s="70"/>
      <c r="H346" s="70"/>
      <c r="I346" s="70"/>
      <c r="J346" s="71"/>
      <c r="K346" s="70">
        <f>D27</f>
        <v>0</v>
      </c>
      <c r="L346" s="70" t="e">
        <f>D14</f>
        <v>#DIV/0!</v>
      </c>
      <c r="M346" s="48" t="e">
        <f t="shared" si="5"/>
        <v>#DIV/0!</v>
      </c>
    </row>
    <row r="347" spans="5:13" ht="13" customHeight="1">
      <c r="E347" s="25">
        <v>346</v>
      </c>
      <c r="F347" s="70">
        <f>D11</f>
        <v>0</v>
      </c>
      <c r="G347" s="71"/>
      <c r="H347" s="70"/>
      <c r="I347" s="70"/>
      <c r="J347" s="71"/>
      <c r="K347" s="70">
        <f>D27</f>
        <v>0</v>
      </c>
      <c r="L347" s="71"/>
      <c r="M347" s="48" t="e">
        <f t="shared" si="5"/>
        <v>#DIV/0!</v>
      </c>
    </row>
    <row r="348" spans="5:13" ht="13" customHeight="1">
      <c r="E348" s="25">
        <v>347</v>
      </c>
      <c r="F348" s="70">
        <f>D11</f>
        <v>0</v>
      </c>
      <c r="G348" s="71"/>
      <c r="H348" s="70"/>
      <c r="I348" s="70"/>
      <c r="J348" s="71"/>
      <c r="K348" s="70">
        <f>D27</f>
        <v>0</v>
      </c>
      <c r="L348" s="71"/>
      <c r="M348" s="48" t="e">
        <f t="shared" si="5"/>
        <v>#DIV/0!</v>
      </c>
    </row>
    <row r="349" spans="5:13" ht="13" customHeight="1">
      <c r="E349" s="25">
        <v>348</v>
      </c>
      <c r="F349" s="70">
        <f>D11</f>
        <v>0</v>
      </c>
      <c r="G349" s="71"/>
      <c r="H349" s="70"/>
      <c r="I349" s="70"/>
      <c r="J349" s="71"/>
      <c r="K349" s="70">
        <f>D27</f>
        <v>0</v>
      </c>
      <c r="L349" s="71"/>
      <c r="M349" s="48" t="e">
        <f t="shared" si="5"/>
        <v>#DIV/0!</v>
      </c>
    </row>
    <row r="350" spans="5:13" ht="13" customHeight="1">
      <c r="E350" s="25">
        <v>349</v>
      </c>
      <c r="F350" s="70">
        <f>D11</f>
        <v>0</v>
      </c>
      <c r="G350" s="71"/>
      <c r="H350" s="70"/>
      <c r="I350" s="70"/>
      <c r="J350" s="71"/>
      <c r="K350" s="70">
        <f>D27</f>
        <v>0</v>
      </c>
      <c r="L350" s="71"/>
      <c r="M350" s="48" t="e">
        <f t="shared" si="5"/>
        <v>#DIV/0!</v>
      </c>
    </row>
    <row r="351" spans="5:13" ht="13" customHeight="1">
      <c r="E351" s="25">
        <v>350</v>
      </c>
      <c r="F351" s="70">
        <f>D11</f>
        <v>0</v>
      </c>
      <c r="G351" s="71"/>
      <c r="H351" s="70"/>
      <c r="I351" s="70"/>
      <c r="J351" s="71"/>
      <c r="K351" s="70">
        <f>D27</f>
        <v>0</v>
      </c>
      <c r="L351" s="71"/>
      <c r="M351" s="48" t="e">
        <f t="shared" si="5"/>
        <v>#DIV/0!</v>
      </c>
    </row>
    <row r="352" spans="5:13" ht="13" customHeight="1">
      <c r="E352" s="25">
        <v>351</v>
      </c>
      <c r="F352" s="70">
        <f>D11</f>
        <v>0</v>
      </c>
      <c r="G352" s="71"/>
      <c r="H352" s="70"/>
      <c r="I352" s="70"/>
      <c r="J352" s="71"/>
      <c r="K352" s="70">
        <f>D27</f>
        <v>0</v>
      </c>
      <c r="L352" s="71"/>
      <c r="M352" s="48" t="e">
        <f t="shared" si="5"/>
        <v>#DIV/0!</v>
      </c>
    </row>
    <row r="353" spans="5:13" ht="13" customHeight="1">
      <c r="E353" s="25">
        <v>352</v>
      </c>
      <c r="F353" s="70">
        <f>D11</f>
        <v>0</v>
      </c>
      <c r="G353" s="71"/>
      <c r="H353" s="70"/>
      <c r="I353" s="70"/>
      <c r="J353" s="71"/>
      <c r="K353" s="70">
        <f>D27</f>
        <v>0</v>
      </c>
      <c r="L353" s="70" t="e">
        <f>D14</f>
        <v>#DIV/0!</v>
      </c>
      <c r="M353" s="48" t="e">
        <f t="shared" si="5"/>
        <v>#DIV/0!</v>
      </c>
    </row>
    <row r="354" spans="5:13" ht="13" customHeight="1">
      <c r="E354" s="25">
        <v>353</v>
      </c>
      <c r="F354" s="70">
        <f>D11</f>
        <v>0</v>
      </c>
      <c r="G354" s="71"/>
      <c r="H354" s="70"/>
      <c r="I354" s="70"/>
      <c r="J354" s="71"/>
      <c r="K354" s="70">
        <f>D27</f>
        <v>0</v>
      </c>
      <c r="L354" s="71"/>
      <c r="M354" s="48" t="e">
        <f t="shared" si="5"/>
        <v>#DIV/0!</v>
      </c>
    </row>
    <row r="355" spans="5:13" ht="13" customHeight="1">
      <c r="E355" s="25">
        <v>354</v>
      </c>
      <c r="F355" s="70">
        <f>D11</f>
        <v>0</v>
      </c>
      <c r="G355" s="71"/>
      <c r="H355" s="70"/>
      <c r="I355" s="70"/>
      <c r="J355" s="71"/>
      <c r="K355" s="70">
        <f>D27</f>
        <v>0</v>
      </c>
      <c r="L355" s="71"/>
      <c r="M355" s="48" t="e">
        <f t="shared" si="5"/>
        <v>#DIV/0!</v>
      </c>
    </row>
    <row r="356" spans="5:13" ht="13" customHeight="1">
      <c r="E356" s="25">
        <v>355</v>
      </c>
      <c r="F356" s="70">
        <f>D11</f>
        <v>0</v>
      </c>
      <c r="G356" s="71"/>
      <c r="H356" s="70">
        <f>Q3</f>
        <v>0</v>
      </c>
      <c r="I356" s="70">
        <f>Q4</f>
        <v>0</v>
      </c>
      <c r="J356" s="71"/>
      <c r="K356" s="70">
        <f>D27</f>
        <v>0</v>
      </c>
      <c r="L356" s="71"/>
      <c r="M356" s="48" t="e">
        <f t="shared" si="5"/>
        <v>#DIV/0!</v>
      </c>
    </row>
    <row r="357" spans="5:13" ht="13" customHeight="1">
      <c r="E357" s="25">
        <v>356</v>
      </c>
      <c r="F357" s="70">
        <f>D11</f>
        <v>0</v>
      </c>
      <c r="G357" s="71"/>
      <c r="H357" s="70"/>
      <c r="I357" s="70"/>
      <c r="J357" s="71"/>
      <c r="K357" s="70">
        <f>D27</f>
        <v>0</v>
      </c>
      <c r="L357" s="71"/>
      <c r="M357" s="48" t="e">
        <f t="shared" si="5"/>
        <v>#DIV/0!</v>
      </c>
    </row>
    <row r="358" spans="5:13" ht="13" customHeight="1">
      <c r="E358" s="25">
        <v>357</v>
      </c>
      <c r="F358" s="70">
        <f>D11</f>
        <v>0</v>
      </c>
      <c r="G358" s="71"/>
      <c r="H358" s="70"/>
      <c r="I358" s="70"/>
      <c r="J358" s="71"/>
      <c r="K358" s="70">
        <f>D27</f>
        <v>0</v>
      </c>
      <c r="L358" s="71"/>
      <c r="M358" s="48" t="e">
        <f t="shared" si="5"/>
        <v>#DIV/0!</v>
      </c>
    </row>
    <row r="359" spans="5:13" ht="13" customHeight="1">
      <c r="E359" s="25">
        <v>358</v>
      </c>
      <c r="F359" s="70">
        <f>D11</f>
        <v>0</v>
      </c>
      <c r="G359" s="71"/>
      <c r="H359" s="70"/>
      <c r="I359" s="70"/>
      <c r="J359" s="71"/>
      <c r="K359" s="70">
        <f>D27</f>
        <v>0</v>
      </c>
      <c r="L359" s="71"/>
      <c r="M359" s="48" t="e">
        <f t="shared" si="5"/>
        <v>#DIV/0!</v>
      </c>
    </row>
    <row r="360" spans="5:13" ht="13" customHeight="1">
      <c r="E360" s="25">
        <v>359</v>
      </c>
      <c r="F360" s="70">
        <f>D11</f>
        <v>0</v>
      </c>
      <c r="G360" s="71"/>
      <c r="H360" s="70"/>
      <c r="I360" s="70"/>
      <c r="J360" s="71"/>
      <c r="K360" s="70">
        <f>D27</f>
        <v>0</v>
      </c>
      <c r="L360" s="71"/>
      <c r="M360" s="48" t="e">
        <f t="shared" si="5"/>
        <v>#DIV/0!</v>
      </c>
    </row>
    <row r="361" spans="5:13" ht="13" customHeight="1">
      <c r="E361" s="25">
        <v>360</v>
      </c>
      <c r="F361" s="70">
        <f>D11</f>
        <v>0</v>
      </c>
      <c r="G361" s="70">
        <f>D6</f>
        <v>0</v>
      </c>
      <c r="H361" s="70"/>
      <c r="I361" s="70"/>
      <c r="J361" s="71"/>
      <c r="K361" s="70">
        <f>D27</f>
        <v>0</v>
      </c>
      <c r="L361" s="70" t="e">
        <f>D14</f>
        <v>#DIV/0!</v>
      </c>
      <c r="M361" s="48" t="e">
        <f t="shared" si="5"/>
        <v>#DIV/0!</v>
      </c>
    </row>
    <row r="362" spans="5:13" ht="13" customHeight="1">
      <c r="E362" s="25">
        <v>361</v>
      </c>
      <c r="F362" s="70">
        <f>D11</f>
        <v>0</v>
      </c>
      <c r="G362" s="71"/>
      <c r="H362" s="70"/>
      <c r="I362" s="70"/>
      <c r="J362" s="71"/>
      <c r="K362" s="70">
        <f>D27</f>
        <v>0</v>
      </c>
      <c r="L362" s="71"/>
      <c r="M362" s="48" t="e">
        <f t="shared" si="5"/>
        <v>#DIV/0!</v>
      </c>
    </row>
    <row r="363" spans="5:13" ht="13" customHeight="1">
      <c r="E363" s="25">
        <v>362</v>
      </c>
      <c r="F363" s="70">
        <f>D11</f>
        <v>0</v>
      </c>
      <c r="G363" s="71"/>
      <c r="H363" s="70"/>
      <c r="I363" s="70"/>
      <c r="J363" s="71"/>
      <c r="K363" s="70">
        <f>D27</f>
        <v>0</v>
      </c>
      <c r="L363" s="71"/>
      <c r="M363" s="48" t="e">
        <f t="shared" si="5"/>
        <v>#DIV/0!</v>
      </c>
    </row>
    <row r="364" spans="5:13" ht="13" customHeight="1">
      <c r="E364" s="25">
        <v>363</v>
      </c>
      <c r="F364" s="70">
        <f>D11</f>
        <v>0</v>
      </c>
      <c r="G364" s="71"/>
      <c r="H364" s="70"/>
      <c r="I364" s="70"/>
      <c r="J364" s="71"/>
      <c r="K364" s="70">
        <f>D27</f>
        <v>0</v>
      </c>
      <c r="L364" s="71"/>
      <c r="M364" s="48" t="e">
        <f t="shared" si="5"/>
        <v>#DIV/0!</v>
      </c>
    </row>
    <row r="365" spans="5:13" ht="13" customHeight="1">
      <c r="E365" s="25">
        <v>364</v>
      </c>
      <c r="F365" s="70">
        <f>D11</f>
        <v>0</v>
      </c>
      <c r="G365" s="71"/>
      <c r="H365" s="70"/>
      <c r="I365" s="70"/>
      <c r="J365" s="71"/>
      <c r="K365" s="70">
        <f>D27</f>
        <v>0</v>
      </c>
      <c r="L365" s="71"/>
      <c r="M365" s="48" t="e">
        <f t="shared" si="5"/>
        <v>#DIV/0!</v>
      </c>
    </row>
    <row r="366" spans="5:13" ht="13" customHeight="1">
      <c r="E366" s="42">
        <v>365</v>
      </c>
      <c r="F366" s="72">
        <f>D11</f>
        <v>0</v>
      </c>
      <c r="G366" s="73"/>
      <c r="H366" s="72"/>
      <c r="I366" s="72"/>
      <c r="J366" s="72">
        <f>D17</f>
        <v>0</v>
      </c>
      <c r="K366" s="72">
        <f>D27</f>
        <v>0</v>
      </c>
      <c r="L366" s="73"/>
      <c r="M366" s="48" t="e">
        <f t="shared" si="5"/>
        <v>#DIV/0!</v>
      </c>
    </row>
    <row r="367" spans="5:13" ht="13" customHeight="1"/>
    <row r="368" spans="5:13" ht="13" customHeight="1">
      <c r="M368" s="45"/>
    </row>
  </sheetData>
  <mergeCells count="1">
    <mergeCell ref="R2:S2"/>
  </mergeCells>
  <pageMargins left="1.299212598425197" right="0.31496062992125984" top="0.55118110236220474" bottom="0.55118110236220474" header="0.31496062992125984" footer="0.31496062992125984"/>
  <pageSetup paperSize="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68"/>
  <sheetViews>
    <sheetView zoomScaleNormal="100" workbookViewId="0">
      <pane xSplit="5" ySplit="11" topLeftCell="F17" activePane="bottomRight" state="frozen"/>
      <selection pane="topRight" activeCell="F1" sqref="F1"/>
      <selection pane="bottomLeft" activeCell="A12" sqref="A12"/>
      <selection pane="bottomRight" activeCell="M2" sqref="M2:M366"/>
    </sheetView>
  </sheetViews>
  <sheetFormatPr baseColWidth="10" defaultRowHeight="15.5"/>
  <cols>
    <col min="1" max="1" width="29.15234375" style="2" customWidth="1"/>
    <col min="2" max="2" width="8.61328125" style="2" customWidth="1"/>
    <col min="3" max="4" width="8.61328125" style="28" customWidth="1"/>
    <col min="5" max="5" width="3.4609375" style="43" customWidth="1"/>
    <col min="6" max="6" width="7.53515625" style="44" customWidth="1"/>
    <col min="7" max="7" width="7.921875" style="44" customWidth="1"/>
    <col min="8" max="8" width="6.61328125" style="45" customWidth="1"/>
    <col min="9" max="9" width="9.765625" style="45" customWidth="1"/>
    <col min="10" max="10" width="9.4609375" style="44" customWidth="1"/>
    <col min="11" max="11" width="6.61328125" style="44" customWidth="1"/>
    <col min="12" max="12" width="9.23046875" style="44" customWidth="1"/>
    <col min="13" max="13" width="8.61328125" style="44" customWidth="1"/>
    <col min="14" max="14" width="8.61328125" style="24" customWidth="1"/>
    <col min="15" max="15" width="7.84375" style="24" customWidth="1"/>
    <col min="16" max="16" width="6.61328125" style="24" customWidth="1"/>
    <col min="17" max="17" width="10" style="24" customWidth="1"/>
    <col min="18" max="19" width="6.61328125" style="24" customWidth="1"/>
    <col min="20" max="20" width="6.84375" style="2" customWidth="1"/>
    <col min="21" max="21" width="5.84375" customWidth="1"/>
  </cols>
  <sheetData>
    <row r="1" spans="1:21" s="14" customFormat="1" ht="13" customHeight="1">
      <c r="A1" s="88" t="s">
        <v>59</v>
      </c>
      <c r="B1" s="84">
        <f>Ventas!D4</f>
        <v>0</v>
      </c>
      <c r="C1" s="83"/>
      <c r="D1" s="94" t="s">
        <v>74</v>
      </c>
      <c r="E1" s="23" t="s">
        <v>79</v>
      </c>
      <c r="F1" s="65" t="s">
        <v>75</v>
      </c>
      <c r="G1" s="66" t="s">
        <v>76</v>
      </c>
      <c r="H1" s="67">
        <v>10</v>
      </c>
      <c r="I1" s="67">
        <v>40</v>
      </c>
      <c r="J1" s="66" t="s">
        <v>128</v>
      </c>
      <c r="K1" s="68" t="s">
        <v>129</v>
      </c>
      <c r="L1" s="69" t="s">
        <v>77</v>
      </c>
      <c r="M1" s="47" t="s">
        <v>78</v>
      </c>
      <c r="N1" s="24"/>
      <c r="O1" s="24"/>
      <c r="P1" s="24"/>
      <c r="Q1" s="24"/>
      <c r="R1" s="24"/>
      <c r="S1" s="24"/>
      <c r="T1" s="24"/>
    </row>
    <row r="2" spans="1:21" s="14" customFormat="1" ht="13" customHeight="1">
      <c r="A2" s="88" t="s">
        <v>92</v>
      </c>
      <c r="B2" s="84">
        <f>Ventas!D5</f>
        <v>0</v>
      </c>
      <c r="C2" s="86"/>
      <c r="D2" s="24"/>
      <c r="E2" s="25">
        <v>1</v>
      </c>
      <c r="F2" s="70">
        <f>D11</f>
        <v>0</v>
      </c>
      <c r="G2" s="71"/>
      <c r="H2" s="70"/>
      <c r="I2" s="70"/>
      <c r="J2" s="71"/>
      <c r="K2" s="70">
        <f>D27</f>
        <v>0</v>
      </c>
      <c r="L2" s="70"/>
      <c r="M2" s="48">
        <f>(F2+G2+H2+I2)-(J2+K2+L2)</f>
        <v>0</v>
      </c>
      <c r="N2" s="74" t="s">
        <v>81</v>
      </c>
      <c r="O2" s="108"/>
      <c r="P2" s="109">
        <v>0.15</v>
      </c>
      <c r="Q2" s="24"/>
      <c r="R2" s="405" t="s">
        <v>82</v>
      </c>
      <c r="S2" s="406"/>
      <c r="T2" s="24"/>
    </row>
    <row r="3" spans="1:21" s="14" customFormat="1" ht="13" customHeight="1">
      <c r="A3" s="89" t="s">
        <v>89</v>
      </c>
      <c r="B3" s="87">
        <f>Ventas!D6</f>
        <v>0</v>
      </c>
      <c r="C3" s="86"/>
      <c r="D3" s="24"/>
      <c r="E3" s="25">
        <v>2</v>
      </c>
      <c r="F3" s="70">
        <f>D11</f>
        <v>0</v>
      </c>
      <c r="G3" s="71"/>
      <c r="H3" s="70"/>
      <c r="I3" s="70"/>
      <c r="J3" s="71"/>
      <c r="K3" s="70">
        <f>D27</f>
        <v>0</v>
      </c>
      <c r="L3" s="70"/>
      <c r="M3" s="48">
        <f>M2+SUM(F3:I3)-SUM(J3:L3)</f>
        <v>0</v>
      </c>
      <c r="N3" s="75" t="s">
        <v>83</v>
      </c>
      <c r="O3" s="110">
        <v>5.8999999999999997E-2</v>
      </c>
      <c r="P3" s="111"/>
      <c r="Q3" s="104">
        <f>B1*S3/2</f>
        <v>0</v>
      </c>
      <c r="R3" s="51">
        <v>10</v>
      </c>
      <c r="S3" s="105">
        <v>0.53969999999999996</v>
      </c>
      <c r="T3" s="24"/>
      <c r="U3" s="101"/>
    </row>
    <row r="4" spans="1:21" s="14" customFormat="1" ht="13" customHeight="1">
      <c r="A4" s="89" t="s">
        <v>90</v>
      </c>
      <c r="B4" s="87">
        <f>Ventas!D7</f>
        <v>0</v>
      </c>
      <c r="C4" s="86"/>
      <c r="D4" s="95">
        <f>B6*0.5/2</f>
        <v>0</v>
      </c>
      <c r="E4" s="25">
        <v>3</v>
      </c>
      <c r="F4" s="70">
        <f>D11</f>
        <v>0</v>
      </c>
      <c r="G4" s="71"/>
      <c r="H4" s="70"/>
      <c r="I4" s="70"/>
      <c r="J4" s="71"/>
      <c r="K4" s="70">
        <f>D27</f>
        <v>0</v>
      </c>
      <c r="L4" s="70"/>
      <c r="M4" s="48">
        <f t="shared" ref="M4:M67" si="0">M3+SUM(F4:I4)-SUM(J4:L4)</f>
        <v>0</v>
      </c>
      <c r="N4" s="75" t="s">
        <v>84</v>
      </c>
      <c r="O4" s="110">
        <v>0.25</v>
      </c>
      <c r="P4" s="111"/>
      <c r="Q4" s="104">
        <f>S4*B1/2</f>
        <v>0</v>
      </c>
      <c r="R4" s="51">
        <v>40</v>
      </c>
      <c r="S4" s="106">
        <v>0.23130000000000001</v>
      </c>
      <c r="T4" s="24"/>
      <c r="U4" s="101"/>
    </row>
    <row r="5" spans="1:21" s="14" customFormat="1" ht="13" customHeight="1">
      <c r="A5" s="89" t="s">
        <v>91</v>
      </c>
      <c r="B5" s="87">
        <f>Ventas!D8</f>
        <v>0</v>
      </c>
      <c r="C5" s="86"/>
      <c r="E5" s="25">
        <v>4</v>
      </c>
      <c r="F5" s="70">
        <f>D11</f>
        <v>0</v>
      </c>
      <c r="G5" s="71"/>
      <c r="H5" s="70"/>
      <c r="I5" s="70"/>
      <c r="J5" s="71"/>
      <c r="K5" s="70">
        <f>D27</f>
        <v>0</v>
      </c>
      <c r="L5" s="70"/>
      <c r="M5" s="48">
        <f t="shared" si="0"/>
        <v>0</v>
      </c>
      <c r="N5" s="76" t="s">
        <v>85</v>
      </c>
      <c r="O5" s="112">
        <f>P5-O3-O4</f>
        <v>0.54099999999999993</v>
      </c>
      <c r="P5" s="113">
        <v>0.85</v>
      </c>
      <c r="Q5" s="104">
        <f>S5*B1/2</f>
        <v>0</v>
      </c>
      <c r="R5" s="52">
        <v>60</v>
      </c>
      <c r="S5" s="106"/>
      <c r="T5" s="24"/>
      <c r="U5" s="101"/>
    </row>
    <row r="6" spans="1:21" s="14" customFormat="1" ht="13" customHeight="1">
      <c r="A6" s="82" t="s">
        <v>86</v>
      </c>
      <c r="B6" s="93">
        <f>Ventas!D9</f>
        <v>0</v>
      </c>
      <c r="C6" s="96"/>
      <c r="D6" s="50">
        <f>(SUM(B2:B6)*50%)</f>
        <v>0</v>
      </c>
      <c r="E6" s="25">
        <v>5</v>
      </c>
      <c r="F6" s="70">
        <f>D11</f>
        <v>0</v>
      </c>
      <c r="G6" s="71"/>
      <c r="H6" s="70"/>
      <c r="I6" s="70"/>
      <c r="J6" s="71"/>
      <c r="K6" s="70">
        <f>D27</f>
        <v>0</v>
      </c>
      <c r="L6" s="70"/>
      <c r="M6" s="48">
        <f t="shared" si="0"/>
        <v>0</v>
      </c>
      <c r="P6" s="77">
        <f>P2+P5</f>
        <v>1</v>
      </c>
      <c r="Q6" s="50">
        <f>S6*B1/2</f>
        <v>0</v>
      </c>
      <c r="R6" s="52">
        <v>0</v>
      </c>
      <c r="S6" s="54">
        <v>0</v>
      </c>
      <c r="T6" s="24"/>
      <c r="U6" s="101"/>
    </row>
    <row r="7" spans="1:21" s="14" customFormat="1" ht="13" customHeight="1">
      <c r="A7" s="88" t="s">
        <v>33</v>
      </c>
      <c r="B7" s="84">
        <f>Ventas!D13</f>
        <v>0</v>
      </c>
      <c r="C7" s="86"/>
      <c r="D7" s="50">
        <f>D4+D6</f>
        <v>0</v>
      </c>
      <c r="E7" s="25">
        <v>6</v>
      </c>
      <c r="F7" s="70">
        <f>D11</f>
        <v>0</v>
      </c>
      <c r="G7" s="71"/>
      <c r="H7" s="70"/>
      <c r="I7" s="70"/>
      <c r="J7" s="71"/>
      <c r="K7" s="70">
        <f>D27</f>
        <v>0</v>
      </c>
      <c r="L7" s="70"/>
      <c r="M7" s="48">
        <f t="shared" si="0"/>
        <v>0</v>
      </c>
      <c r="Q7" s="50">
        <f>S7*B1/2</f>
        <v>0</v>
      </c>
      <c r="R7" s="51">
        <v>0</v>
      </c>
      <c r="S7" s="54">
        <v>0</v>
      </c>
      <c r="T7" s="24"/>
      <c r="U7" s="101"/>
    </row>
    <row r="8" spans="1:21" s="14" customFormat="1" ht="13" customHeight="1">
      <c r="A8" s="89" t="s">
        <v>24</v>
      </c>
      <c r="B8" s="87">
        <f>Ventas!D14</f>
        <v>0</v>
      </c>
      <c r="C8" s="92">
        <f>SUM(B1:B8)</f>
        <v>0</v>
      </c>
      <c r="D8" s="24"/>
      <c r="E8" s="25">
        <v>7</v>
      </c>
      <c r="F8" s="70">
        <f>D11</f>
        <v>0</v>
      </c>
      <c r="G8" s="71"/>
      <c r="H8" s="70"/>
      <c r="I8" s="70"/>
      <c r="J8" s="71"/>
      <c r="K8" s="70">
        <f>D27</f>
        <v>0</v>
      </c>
      <c r="L8" s="70"/>
      <c r="M8" s="48">
        <f t="shared" si="0"/>
        <v>0</v>
      </c>
      <c r="N8" s="24"/>
      <c r="O8" s="24"/>
      <c r="P8" s="24"/>
      <c r="Q8" s="114">
        <f>SUM(Q3:Q7)</f>
        <v>0</v>
      </c>
      <c r="R8" s="53" t="s">
        <v>19</v>
      </c>
      <c r="S8" s="107">
        <f>SUM(S3:S7)</f>
        <v>0.77099999999999991</v>
      </c>
      <c r="T8" s="24"/>
      <c r="U8" s="101"/>
    </row>
    <row r="9" spans="1:21" s="14" customFormat="1" ht="13" customHeight="1">
      <c r="A9" s="88" t="s">
        <v>8</v>
      </c>
      <c r="B9" s="84">
        <f>Ventas!D19</f>
        <v>0</v>
      </c>
      <c r="C9" s="85"/>
      <c r="D9" s="24"/>
      <c r="E9" s="25">
        <v>8</v>
      </c>
      <c r="F9" s="70">
        <f>D11</f>
        <v>0</v>
      </c>
      <c r="G9" s="71"/>
      <c r="H9" s="70"/>
      <c r="I9" s="70"/>
      <c r="J9" s="71"/>
      <c r="K9" s="70">
        <f>D27</f>
        <v>0</v>
      </c>
      <c r="L9" s="70"/>
      <c r="M9" s="48">
        <f t="shared" si="0"/>
        <v>0</v>
      </c>
      <c r="N9" s="24"/>
      <c r="O9" s="24"/>
      <c r="P9" s="24"/>
      <c r="Q9" s="114"/>
      <c r="R9" s="24"/>
      <c r="S9" s="24"/>
      <c r="T9" s="24"/>
    </row>
    <row r="10" spans="1:21" s="14" customFormat="1" ht="13" customHeight="1">
      <c r="A10" s="89" t="s">
        <v>10</v>
      </c>
      <c r="B10" s="87">
        <f>Ventas!D20</f>
        <v>0</v>
      </c>
      <c r="C10" s="85"/>
      <c r="D10" s="24"/>
      <c r="E10" s="25">
        <v>9</v>
      </c>
      <c r="F10" s="70">
        <f>D11</f>
        <v>0</v>
      </c>
      <c r="G10" s="71"/>
      <c r="H10" s="70"/>
      <c r="I10" s="70"/>
      <c r="J10" s="71"/>
      <c r="K10" s="70">
        <f>D27</f>
        <v>0</v>
      </c>
      <c r="L10" s="70"/>
      <c r="M10" s="48">
        <f t="shared" si="0"/>
        <v>0</v>
      </c>
      <c r="N10" s="24"/>
      <c r="O10" s="27"/>
      <c r="P10" s="24"/>
      <c r="Q10" s="114"/>
      <c r="R10" s="24"/>
      <c r="S10" s="24"/>
      <c r="T10" s="24"/>
    </row>
    <row r="11" spans="1:21" ht="12" customHeight="1">
      <c r="A11" s="91" t="s">
        <v>9</v>
      </c>
      <c r="B11" s="92">
        <f>Ventas!D21</f>
        <v>0</v>
      </c>
      <c r="C11" s="90">
        <f>SUM(B9:B11)</f>
        <v>0</v>
      </c>
      <c r="D11" s="26">
        <f>(((B1*0.15)+((B2+B3+B4+B5+B6)*0.5)+(B7+B8+B9+B10+B11+B12))/30)</f>
        <v>0</v>
      </c>
      <c r="E11" s="25">
        <v>10</v>
      </c>
      <c r="F11" s="70">
        <f>D11</f>
        <v>0</v>
      </c>
      <c r="G11" s="71"/>
      <c r="H11" s="70"/>
      <c r="I11" s="70"/>
      <c r="J11" s="71"/>
      <c r="K11" s="70">
        <f>D27</f>
        <v>0</v>
      </c>
      <c r="L11" s="71"/>
      <c r="M11" s="48">
        <f t="shared" si="0"/>
        <v>0</v>
      </c>
      <c r="P11" s="27"/>
      <c r="Q11" s="114"/>
    </row>
    <row r="12" spans="1:21" s="14" customFormat="1" ht="13" customHeight="1">
      <c r="A12" s="97" t="s">
        <v>4</v>
      </c>
      <c r="B12" s="98">
        <f>Ventas!D23</f>
        <v>0</v>
      </c>
      <c r="C12" s="99"/>
      <c r="D12" s="28"/>
      <c r="E12" s="25">
        <v>11</v>
      </c>
      <c r="F12" s="70">
        <f>D11</f>
        <v>0</v>
      </c>
      <c r="G12" s="71"/>
      <c r="H12" s="70"/>
      <c r="I12" s="70"/>
      <c r="J12" s="71"/>
      <c r="K12" s="70">
        <f>D27</f>
        <v>0</v>
      </c>
      <c r="L12" s="71"/>
      <c r="M12" s="48">
        <f t="shared" si="0"/>
        <v>0</v>
      </c>
      <c r="N12" s="24"/>
      <c r="O12" s="24"/>
      <c r="P12" s="24"/>
      <c r="Q12" s="114"/>
      <c r="R12" s="24"/>
      <c r="S12" s="24"/>
      <c r="T12" s="24"/>
    </row>
    <row r="13" spans="1:21" s="14" customFormat="1" ht="13" customHeight="1">
      <c r="A13" s="21" t="s">
        <v>65</v>
      </c>
      <c r="B13" s="29" t="e">
        <f>'Estado de Resultados'!D14</f>
        <v>#DIV/0!</v>
      </c>
      <c r="C13" s="30"/>
      <c r="D13" s="31"/>
      <c r="E13" s="25">
        <v>12</v>
      </c>
      <c r="F13" s="70">
        <f>D11</f>
        <v>0</v>
      </c>
      <c r="G13" s="71"/>
      <c r="H13" s="70"/>
      <c r="I13" s="70"/>
      <c r="J13" s="71"/>
      <c r="K13" s="70">
        <f>D27</f>
        <v>0</v>
      </c>
      <c r="L13" s="71"/>
      <c r="M13" s="48">
        <f t="shared" si="0"/>
        <v>0</v>
      </c>
      <c r="N13" s="24"/>
      <c r="O13" s="24"/>
      <c r="P13" s="24"/>
      <c r="Q13" s="24"/>
      <c r="R13" s="24"/>
      <c r="S13" s="24"/>
      <c r="T13" s="24"/>
    </row>
    <row r="14" spans="1:21" ht="12" customHeight="1">
      <c r="A14" s="22" t="s">
        <v>71</v>
      </c>
      <c r="B14" s="32" t="e">
        <f>'Estado de Resultados'!D15+'Estado de Resultados'!D16+'Estado de Resultados'!D17</f>
        <v>#DIV/0!</v>
      </c>
      <c r="C14" s="33" t="e">
        <f>SUM(B13:B14)</f>
        <v>#DIV/0!</v>
      </c>
      <c r="D14" s="26" t="e">
        <f>C14/4</f>
        <v>#DIV/0!</v>
      </c>
      <c r="E14" s="25">
        <v>13</v>
      </c>
      <c r="F14" s="70">
        <f>D11</f>
        <v>0</v>
      </c>
      <c r="G14" s="71"/>
      <c r="H14" s="70"/>
      <c r="I14" s="70"/>
      <c r="J14" s="71"/>
      <c r="K14" s="70">
        <f>D27</f>
        <v>0</v>
      </c>
      <c r="L14" s="71"/>
      <c r="M14" s="48">
        <f t="shared" si="0"/>
        <v>0</v>
      </c>
    </row>
    <row r="15" spans="1:21" s="14" customFormat="1" ht="13" customHeight="1">
      <c r="A15" s="2"/>
      <c r="B15" s="2"/>
      <c r="C15" s="28"/>
      <c r="D15" s="28"/>
      <c r="E15" s="25">
        <v>14</v>
      </c>
      <c r="F15" s="70">
        <f>D11</f>
        <v>0</v>
      </c>
      <c r="G15" s="71"/>
      <c r="H15" s="70"/>
      <c r="I15" s="70"/>
      <c r="J15" s="71"/>
      <c r="K15" s="70">
        <f>D27</f>
        <v>0</v>
      </c>
      <c r="L15" s="71"/>
      <c r="M15" s="48">
        <f t="shared" si="0"/>
        <v>0</v>
      </c>
      <c r="N15" s="24"/>
      <c r="O15" s="24"/>
      <c r="P15" s="24"/>
      <c r="Q15" s="24"/>
      <c r="R15" s="24"/>
      <c r="S15" s="24"/>
      <c r="T15" s="24"/>
    </row>
    <row r="16" spans="1:21" s="14" customFormat="1" ht="13" customHeight="1">
      <c r="A16" s="16" t="s">
        <v>0</v>
      </c>
      <c r="B16" s="58">
        <f>'Estado de Resultados'!D24</f>
        <v>0</v>
      </c>
      <c r="C16" s="35"/>
      <c r="D16" s="24"/>
      <c r="E16" s="25">
        <v>15</v>
      </c>
      <c r="F16" s="70">
        <f>D11</f>
        <v>0</v>
      </c>
      <c r="G16" s="71"/>
      <c r="H16" s="70"/>
      <c r="I16" s="70"/>
      <c r="J16" s="71"/>
      <c r="K16" s="70">
        <f>D27</f>
        <v>0</v>
      </c>
      <c r="L16" s="70"/>
      <c r="M16" s="48">
        <f t="shared" si="0"/>
        <v>0</v>
      </c>
      <c r="N16" s="24"/>
      <c r="O16" s="24"/>
      <c r="P16" s="24"/>
      <c r="Q16" s="24"/>
      <c r="R16" s="24"/>
      <c r="S16" s="24"/>
      <c r="T16" s="24"/>
    </row>
    <row r="17" spans="1:20" s="14" customFormat="1" ht="13" customHeight="1">
      <c r="A17" s="17" t="s">
        <v>1</v>
      </c>
      <c r="B17" s="59">
        <f>'Estado de Resultados'!D25</f>
        <v>0</v>
      </c>
      <c r="C17" s="57">
        <f>B16+B17+B21+B27+B25+C24</f>
        <v>0</v>
      </c>
      <c r="D17" s="26">
        <f>C17</f>
        <v>0</v>
      </c>
      <c r="E17" s="25">
        <v>16</v>
      </c>
      <c r="F17" s="70">
        <f>D11</f>
        <v>0</v>
      </c>
      <c r="G17" s="71"/>
      <c r="H17" s="70"/>
      <c r="I17" s="70"/>
      <c r="J17" s="71"/>
      <c r="K17" s="70">
        <f>D27</f>
        <v>0</v>
      </c>
      <c r="L17" s="71"/>
      <c r="M17" s="48">
        <f t="shared" si="0"/>
        <v>0</v>
      </c>
      <c r="N17" s="24"/>
      <c r="O17" s="24"/>
      <c r="P17" s="24"/>
      <c r="Q17" s="24"/>
      <c r="R17" s="24"/>
      <c r="S17" s="24"/>
      <c r="T17" s="24"/>
    </row>
    <row r="18" spans="1:20" s="14" customFormat="1" ht="13" customHeight="1">
      <c r="A18" s="18" t="s">
        <v>2</v>
      </c>
      <c r="B18" s="34">
        <v>0</v>
      </c>
      <c r="C18" s="38"/>
      <c r="D18" s="24"/>
      <c r="E18" s="25">
        <v>17</v>
      </c>
      <c r="F18" s="70">
        <f>D11</f>
        <v>0</v>
      </c>
      <c r="G18" s="71"/>
      <c r="H18" s="70"/>
      <c r="I18" s="70"/>
      <c r="J18" s="71"/>
      <c r="K18" s="70">
        <f>D27</f>
        <v>0</v>
      </c>
      <c r="L18" s="71"/>
      <c r="M18" s="48">
        <f t="shared" si="0"/>
        <v>0</v>
      </c>
      <c r="N18" s="24"/>
      <c r="O18" s="27">
        <f>F3</f>
        <v>0</v>
      </c>
      <c r="P18" s="24"/>
      <c r="Q18" s="24"/>
      <c r="R18" s="24"/>
      <c r="S18" s="24"/>
      <c r="T18" s="24"/>
    </row>
    <row r="19" spans="1:20" s="14" customFormat="1" ht="13" customHeight="1">
      <c r="A19" s="19" t="s">
        <v>72</v>
      </c>
      <c r="B19" s="36">
        <v>0</v>
      </c>
      <c r="C19" s="38"/>
      <c r="D19" s="24"/>
      <c r="E19" s="25">
        <v>18</v>
      </c>
      <c r="F19" s="70">
        <f>D11</f>
        <v>0</v>
      </c>
      <c r="G19" s="71"/>
      <c r="H19" s="70"/>
      <c r="I19" s="70"/>
      <c r="J19" s="71"/>
      <c r="K19" s="70">
        <f>D27</f>
        <v>0</v>
      </c>
      <c r="L19" s="71"/>
      <c r="M19" s="48">
        <f t="shared" si="0"/>
        <v>0</v>
      </c>
      <c r="N19" s="24"/>
      <c r="O19" s="24">
        <v>30</v>
      </c>
      <c r="P19" s="24"/>
      <c r="Q19" s="24"/>
      <c r="R19" s="24"/>
      <c r="S19" s="24"/>
      <c r="T19" s="24"/>
    </row>
    <row r="20" spans="1:20" s="14" customFormat="1" ht="13" customHeight="1">
      <c r="A20" s="19" t="s">
        <v>3</v>
      </c>
      <c r="B20" s="36">
        <v>0</v>
      </c>
      <c r="C20" s="38"/>
      <c r="D20" s="24"/>
      <c r="E20" s="25">
        <v>19</v>
      </c>
      <c r="F20" s="70">
        <f>D11</f>
        <v>0</v>
      </c>
      <c r="G20" s="71"/>
      <c r="H20" s="70"/>
      <c r="I20" s="70"/>
      <c r="J20" s="71"/>
      <c r="K20" s="70">
        <f>D27</f>
        <v>0</v>
      </c>
      <c r="L20" s="71"/>
      <c r="M20" s="48">
        <f t="shared" si="0"/>
        <v>0</v>
      </c>
      <c r="N20" s="24"/>
      <c r="O20" s="27">
        <f>O18*O19</f>
        <v>0</v>
      </c>
      <c r="P20" s="24"/>
      <c r="Q20" s="24"/>
      <c r="R20" s="24"/>
      <c r="S20" s="24"/>
      <c r="T20" s="24"/>
    </row>
    <row r="21" spans="1:20" s="14" customFormat="1" ht="13" customHeight="1">
      <c r="A21" s="19" t="s">
        <v>5</v>
      </c>
      <c r="B21" s="59">
        <f>'Estado de Resultados'!D20</f>
        <v>0</v>
      </c>
      <c r="C21" s="38"/>
      <c r="D21" s="24"/>
      <c r="E21" s="25">
        <v>20</v>
      </c>
      <c r="F21" s="70">
        <f>D11</f>
        <v>0</v>
      </c>
      <c r="G21" s="71"/>
      <c r="H21" s="70"/>
      <c r="I21" s="70"/>
      <c r="J21" s="71"/>
      <c r="K21" s="70">
        <f>D27</f>
        <v>0</v>
      </c>
      <c r="L21" s="71"/>
      <c r="M21" s="48">
        <f t="shared" si="0"/>
        <v>0</v>
      </c>
      <c r="N21" s="24"/>
      <c r="O21" s="24"/>
      <c r="P21" s="24"/>
      <c r="Q21" s="24"/>
      <c r="R21" s="24"/>
      <c r="S21" s="24"/>
      <c r="T21" s="24"/>
    </row>
    <row r="22" spans="1:20" s="14" customFormat="1" ht="13" customHeight="1">
      <c r="A22" s="19" t="s">
        <v>6</v>
      </c>
      <c r="B22" s="36">
        <v>0</v>
      </c>
      <c r="C22" s="38"/>
      <c r="D22" s="24"/>
      <c r="E22" s="25">
        <v>21</v>
      </c>
      <c r="F22" s="70">
        <f>D11</f>
        <v>0</v>
      </c>
      <c r="G22" s="71"/>
      <c r="H22" s="70"/>
      <c r="I22" s="70"/>
      <c r="J22" s="71"/>
      <c r="K22" s="70">
        <f>D27</f>
        <v>0</v>
      </c>
      <c r="L22" s="71"/>
      <c r="M22" s="48">
        <f t="shared" si="0"/>
        <v>0</v>
      </c>
      <c r="N22" s="24"/>
      <c r="O22" s="24"/>
      <c r="P22" s="24"/>
      <c r="Q22" s="24"/>
      <c r="R22" s="24"/>
      <c r="S22" s="24"/>
      <c r="T22" s="24"/>
    </row>
    <row r="23" spans="1:20" s="14" customFormat="1" ht="13" customHeight="1">
      <c r="A23" s="19" t="s">
        <v>37</v>
      </c>
      <c r="B23" s="36">
        <f>'Estado de Resultados'!D26</f>
        <v>0</v>
      </c>
      <c r="C23" s="38"/>
      <c r="D23" s="24"/>
      <c r="E23" s="25">
        <v>22</v>
      </c>
      <c r="F23" s="70">
        <f>D11</f>
        <v>0</v>
      </c>
      <c r="G23" s="71"/>
      <c r="H23" s="70"/>
      <c r="I23" s="70"/>
      <c r="J23" s="71"/>
      <c r="K23" s="70">
        <f>D27</f>
        <v>0</v>
      </c>
      <c r="L23" s="70"/>
      <c r="M23" s="48">
        <f t="shared" si="0"/>
        <v>0</v>
      </c>
      <c r="N23" s="24"/>
      <c r="O23" s="24"/>
      <c r="P23" s="24"/>
      <c r="Q23" s="24"/>
      <c r="R23" s="24"/>
      <c r="S23" s="24"/>
      <c r="T23" s="24"/>
    </row>
    <row r="24" spans="1:20" s="14" customFormat="1" ht="13" customHeight="1">
      <c r="A24" s="19" t="s">
        <v>38</v>
      </c>
      <c r="B24" s="49">
        <f>'Estado de Resultados'!D19</f>
        <v>0</v>
      </c>
      <c r="C24" s="60">
        <f>B24-Ventas!G4</f>
        <v>0</v>
      </c>
      <c r="D24" s="24"/>
      <c r="E24" s="25">
        <v>23</v>
      </c>
      <c r="F24" s="70">
        <f>D11</f>
        <v>0</v>
      </c>
      <c r="G24" s="71"/>
      <c r="H24" s="70"/>
      <c r="I24" s="70"/>
      <c r="J24" s="71"/>
      <c r="K24" s="70">
        <f>D27</f>
        <v>0</v>
      </c>
      <c r="L24" s="71"/>
      <c r="M24" s="48">
        <f t="shared" si="0"/>
        <v>0</v>
      </c>
      <c r="N24" s="24"/>
      <c r="O24" s="24"/>
      <c r="P24" s="24"/>
      <c r="Q24" s="24"/>
      <c r="R24" s="24"/>
      <c r="S24" s="24"/>
      <c r="T24" s="24"/>
    </row>
    <row r="25" spans="1:20" s="14" customFormat="1" ht="13" customHeight="1">
      <c r="A25" s="19" t="s">
        <v>68</v>
      </c>
      <c r="B25" s="59">
        <f>'Estado de Resultados'!D21</f>
        <v>0</v>
      </c>
      <c r="C25" s="38"/>
      <c r="D25" s="24"/>
      <c r="E25" s="25">
        <v>24</v>
      </c>
      <c r="F25" s="70">
        <f>D11</f>
        <v>0</v>
      </c>
      <c r="G25" s="71"/>
      <c r="H25" s="70"/>
      <c r="I25" s="70"/>
      <c r="J25" s="71"/>
      <c r="K25" s="70">
        <f>D27</f>
        <v>0</v>
      </c>
      <c r="L25" s="71"/>
      <c r="M25" s="48">
        <f t="shared" si="0"/>
        <v>0</v>
      </c>
      <c r="N25" s="24"/>
      <c r="O25" s="24"/>
      <c r="P25" s="24"/>
      <c r="Q25" s="24"/>
      <c r="R25" s="24"/>
      <c r="S25" s="24"/>
      <c r="T25" s="24"/>
    </row>
    <row r="26" spans="1:20" s="15" customFormat="1" ht="13" customHeight="1">
      <c r="A26" s="19" t="s">
        <v>127</v>
      </c>
      <c r="B26" s="36">
        <f>'Estado de Resultados'!D27</f>
        <v>0</v>
      </c>
      <c r="C26" s="38"/>
      <c r="D26" s="24"/>
      <c r="E26" s="25">
        <v>25</v>
      </c>
      <c r="F26" s="70">
        <f>D11</f>
        <v>0</v>
      </c>
      <c r="G26" s="71"/>
      <c r="H26" s="70">
        <f>Q3</f>
        <v>0</v>
      </c>
      <c r="I26" s="70"/>
      <c r="J26" s="71"/>
      <c r="K26" s="70">
        <f>D27</f>
        <v>0</v>
      </c>
      <c r="L26" s="71"/>
      <c r="M26" s="48">
        <f t="shared" si="0"/>
        <v>0</v>
      </c>
      <c r="N26" s="39"/>
      <c r="O26" s="39"/>
      <c r="P26" s="39"/>
      <c r="Q26" s="39"/>
      <c r="R26" s="39"/>
      <c r="S26" s="39"/>
      <c r="T26" s="39"/>
    </row>
    <row r="27" spans="1:20" ht="13" customHeight="1">
      <c r="A27" s="20" t="s">
        <v>61</v>
      </c>
      <c r="B27" s="46">
        <f>'Estado de Resultados'!F31</f>
        <v>0</v>
      </c>
      <c r="C27" s="37"/>
      <c r="D27" s="26">
        <f>B23/30</f>
        <v>0</v>
      </c>
      <c r="E27" s="25">
        <v>26</v>
      </c>
      <c r="F27" s="70">
        <f>D11</f>
        <v>0</v>
      </c>
      <c r="G27" s="71"/>
      <c r="H27" s="70"/>
      <c r="I27" s="70"/>
      <c r="J27" s="71"/>
      <c r="K27" s="70">
        <f>D27</f>
        <v>0</v>
      </c>
      <c r="L27" s="71"/>
      <c r="M27" s="48">
        <f t="shared" si="0"/>
        <v>0</v>
      </c>
    </row>
    <row r="28" spans="1:20" ht="13" customHeight="1">
      <c r="E28" s="25">
        <v>27</v>
      </c>
      <c r="F28" s="70">
        <f>D11</f>
        <v>0</v>
      </c>
      <c r="G28" s="71"/>
      <c r="H28" s="70"/>
      <c r="I28" s="70"/>
      <c r="J28" s="71"/>
      <c r="K28" s="70">
        <f>D27</f>
        <v>0</v>
      </c>
      <c r="L28" s="71"/>
      <c r="M28" s="48">
        <f t="shared" si="0"/>
        <v>0</v>
      </c>
    </row>
    <row r="29" spans="1:20" ht="13" customHeight="1">
      <c r="A29" s="78" t="s">
        <v>73</v>
      </c>
      <c r="B29" s="78"/>
      <c r="C29" s="40" t="e">
        <f>C8+C11+B12-C14-SUM(B16:B27)</f>
        <v>#DIV/0!</v>
      </c>
      <c r="E29" s="25">
        <v>28</v>
      </c>
      <c r="F29" s="70">
        <f>D11</f>
        <v>0</v>
      </c>
      <c r="G29" s="71"/>
      <c r="H29" s="70"/>
      <c r="I29" s="70"/>
      <c r="J29" s="71"/>
      <c r="K29" s="70">
        <f>D27</f>
        <v>0</v>
      </c>
      <c r="L29" s="71"/>
      <c r="M29" s="48">
        <f t="shared" si="0"/>
        <v>0</v>
      </c>
    </row>
    <row r="30" spans="1:20" ht="13" customHeight="1">
      <c r="C30" s="41"/>
      <c r="E30" s="25">
        <v>29</v>
      </c>
      <c r="F30" s="70">
        <f>D11</f>
        <v>0</v>
      </c>
      <c r="G30" s="71"/>
      <c r="H30" s="70"/>
      <c r="I30" s="70"/>
      <c r="J30" s="71"/>
      <c r="K30" s="70">
        <f>D27</f>
        <v>0</v>
      </c>
      <c r="L30" s="71"/>
      <c r="M30" s="48">
        <f t="shared" si="0"/>
        <v>0</v>
      </c>
    </row>
    <row r="31" spans="1:20" ht="13" customHeight="1">
      <c r="B31" s="55"/>
      <c r="C31" s="55"/>
      <c r="D31" s="55"/>
      <c r="E31" s="25">
        <v>30</v>
      </c>
      <c r="F31" s="70">
        <f>D11</f>
        <v>0</v>
      </c>
      <c r="G31" s="71"/>
      <c r="H31" s="70"/>
      <c r="I31" s="70"/>
      <c r="J31" s="71"/>
      <c r="K31" s="70">
        <f>D27</f>
        <v>0</v>
      </c>
      <c r="L31" s="70" t="e">
        <f>D14</f>
        <v>#DIV/0!</v>
      </c>
      <c r="M31" s="48" t="e">
        <f t="shared" si="0"/>
        <v>#DIV/0!</v>
      </c>
    </row>
    <row r="32" spans="1:20" ht="13" customHeight="1">
      <c r="B32" s="55"/>
      <c r="C32" s="55"/>
      <c r="D32" s="55"/>
      <c r="E32" s="25">
        <v>31</v>
      </c>
      <c r="F32" s="70">
        <f>D11</f>
        <v>0</v>
      </c>
      <c r="G32" s="71"/>
      <c r="H32" s="70"/>
      <c r="I32" s="70"/>
      <c r="J32" s="71"/>
      <c r="K32" s="70">
        <f>D27</f>
        <v>0</v>
      </c>
      <c r="L32" s="71"/>
      <c r="M32" s="48" t="e">
        <f t="shared" si="0"/>
        <v>#DIV/0!</v>
      </c>
    </row>
    <row r="33" spans="2:13" ht="13" customHeight="1">
      <c r="B33" s="55"/>
      <c r="C33" s="55"/>
      <c r="D33" s="55"/>
      <c r="E33" s="25">
        <v>32</v>
      </c>
      <c r="F33" s="70">
        <f>D11</f>
        <v>0</v>
      </c>
      <c r="G33" s="71"/>
      <c r="H33" s="70"/>
      <c r="I33" s="70"/>
      <c r="J33" s="71"/>
      <c r="K33" s="70">
        <f>D27</f>
        <v>0</v>
      </c>
      <c r="L33" s="71"/>
      <c r="M33" s="48" t="e">
        <f t="shared" si="0"/>
        <v>#DIV/0!</v>
      </c>
    </row>
    <row r="34" spans="2:13" ht="13" customHeight="1">
      <c r="B34" s="55"/>
      <c r="C34" s="55"/>
      <c r="D34" s="55"/>
      <c r="E34" s="25">
        <v>33</v>
      </c>
      <c r="F34" s="70">
        <f>D11</f>
        <v>0</v>
      </c>
      <c r="G34" s="71"/>
      <c r="H34" s="70"/>
      <c r="I34" s="70"/>
      <c r="J34" s="71"/>
      <c r="K34" s="70">
        <f>D27</f>
        <v>0</v>
      </c>
      <c r="L34" s="71"/>
      <c r="M34" s="48" t="e">
        <f t="shared" si="0"/>
        <v>#DIV/0!</v>
      </c>
    </row>
    <row r="35" spans="2:13" ht="13" customHeight="1">
      <c r="B35" s="55"/>
      <c r="C35" s="55"/>
      <c r="D35" s="55"/>
      <c r="E35" s="25">
        <v>34</v>
      </c>
      <c r="F35" s="70">
        <f>D11</f>
        <v>0</v>
      </c>
      <c r="G35" s="71"/>
      <c r="H35" s="70"/>
      <c r="I35" s="70"/>
      <c r="J35" s="71"/>
      <c r="K35" s="70">
        <f>D27</f>
        <v>0</v>
      </c>
      <c r="L35" s="71"/>
      <c r="M35" s="48" t="e">
        <f t="shared" si="0"/>
        <v>#DIV/0!</v>
      </c>
    </row>
    <row r="36" spans="2:13" ht="13" customHeight="1">
      <c r="B36" s="55"/>
      <c r="C36" s="55"/>
      <c r="D36" s="55"/>
      <c r="E36" s="25">
        <v>35</v>
      </c>
      <c r="F36" s="70">
        <f>D11</f>
        <v>0</v>
      </c>
      <c r="G36" s="71"/>
      <c r="H36" s="70"/>
      <c r="I36" s="70"/>
      <c r="J36" s="70">
        <f>D17</f>
        <v>0</v>
      </c>
      <c r="K36" s="70">
        <f>D27</f>
        <v>0</v>
      </c>
      <c r="L36" s="71"/>
      <c r="M36" s="48" t="e">
        <f t="shared" si="0"/>
        <v>#DIV/0!</v>
      </c>
    </row>
    <row r="37" spans="2:13" ht="13" customHeight="1">
      <c r="B37" s="55"/>
      <c r="C37" s="55"/>
      <c r="D37" s="55"/>
      <c r="E37" s="25">
        <v>36</v>
      </c>
      <c r="F37" s="70">
        <f>D11</f>
        <v>0</v>
      </c>
      <c r="G37" s="71"/>
      <c r="H37" s="70"/>
      <c r="I37" s="70"/>
      <c r="J37" s="71"/>
      <c r="K37" s="70">
        <f>D27</f>
        <v>0</v>
      </c>
      <c r="L37" s="71"/>
      <c r="M37" s="48" t="e">
        <f t="shared" si="0"/>
        <v>#DIV/0!</v>
      </c>
    </row>
    <row r="38" spans="2:13" ht="13" customHeight="1">
      <c r="B38" s="55"/>
      <c r="C38" s="55"/>
      <c r="D38" s="55"/>
      <c r="E38" s="25">
        <v>37</v>
      </c>
      <c r="F38" s="70">
        <f>D11</f>
        <v>0</v>
      </c>
      <c r="G38" s="71"/>
      <c r="H38" s="70"/>
      <c r="I38" s="70"/>
      <c r="J38" s="71"/>
      <c r="K38" s="70">
        <f>D27</f>
        <v>0</v>
      </c>
      <c r="L38" s="71"/>
      <c r="M38" s="48" t="e">
        <f t="shared" si="0"/>
        <v>#DIV/0!</v>
      </c>
    </row>
    <row r="39" spans="2:13" ht="13" customHeight="1">
      <c r="B39" s="55"/>
      <c r="C39" s="55"/>
      <c r="D39" s="55"/>
      <c r="E39" s="25">
        <v>38</v>
      </c>
      <c r="F39" s="70">
        <f>D11</f>
        <v>0</v>
      </c>
      <c r="G39" s="71"/>
      <c r="H39" s="70"/>
      <c r="I39" s="70"/>
      <c r="J39" s="71"/>
      <c r="K39" s="70">
        <f>D27</f>
        <v>0</v>
      </c>
      <c r="L39" s="70" t="e">
        <f>D14</f>
        <v>#DIV/0!</v>
      </c>
      <c r="M39" s="48" t="e">
        <f t="shared" si="0"/>
        <v>#DIV/0!</v>
      </c>
    </row>
    <row r="40" spans="2:13" ht="13" customHeight="1">
      <c r="B40" s="55"/>
      <c r="C40" s="55"/>
      <c r="D40" s="56"/>
      <c r="E40" s="25">
        <v>39</v>
      </c>
      <c r="F40" s="70">
        <f>D11</f>
        <v>0</v>
      </c>
      <c r="G40" s="71"/>
      <c r="H40" s="70"/>
      <c r="I40" s="70"/>
      <c r="J40" s="71"/>
      <c r="K40" s="70">
        <f>D27</f>
        <v>0</v>
      </c>
      <c r="L40" s="71"/>
      <c r="M40" s="48" t="e">
        <f t="shared" si="0"/>
        <v>#DIV/0!</v>
      </c>
    </row>
    <row r="41" spans="2:13" ht="13" customHeight="1">
      <c r="B41" s="55"/>
      <c r="C41" s="55"/>
      <c r="D41" s="56"/>
      <c r="E41" s="25">
        <v>40</v>
      </c>
      <c r="F41" s="70">
        <f>D11</f>
        <v>0</v>
      </c>
      <c r="G41" s="71"/>
      <c r="H41" s="70">
        <f>Q3</f>
        <v>0</v>
      </c>
      <c r="I41" s="70"/>
      <c r="J41" s="71"/>
      <c r="K41" s="70">
        <f>D27</f>
        <v>0</v>
      </c>
      <c r="L41" s="71"/>
      <c r="M41" s="48" t="e">
        <f t="shared" si="0"/>
        <v>#DIV/0!</v>
      </c>
    </row>
    <row r="42" spans="2:13" ht="13" customHeight="1">
      <c r="B42" s="55"/>
      <c r="C42" s="55"/>
      <c r="D42" s="56"/>
      <c r="E42" s="25">
        <v>41</v>
      </c>
      <c r="F42" s="70">
        <f>D11</f>
        <v>0</v>
      </c>
      <c r="G42" s="71"/>
      <c r="H42" s="70"/>
      <c r="I42" s="70"/>
      <c r="J42" s="71"/>
      <c r="K42" s="70">
        <f>D27</f>
        <v>0</v>
      </c>
      <c r="L42" s="71"/>
      <c r="M42" s="48" t="e">
        <f t="shared" si="0"/>
        <v>#DIV/0!</v>
      </c>
    </row>
    <row r="43" spans="2:13" ht="13" customHeight="1">
      <c r="B43" s="55"/>
      <c r="C43" s="55"/>
      <c r="D43" s="55"/>
      <c r="E43" s="25">
        <v>42</v>
      </c>
      <c r="F43" s="70">
        <f>D11</f>
        <v>0</v>
      </c>
      <c r="G43" s="71"/>
      <c r="H43" s="70"/>
      <c r="I43" s="70"/>
      <c r="J43" s="71"/>
      <c r="K43" s="70">
        <f>D27</f>
        <v>0</v>
      </c>
      <c r="L43" s="71"/>
      <c r="M43" s="48" t="e">
        <f t="shared" si="0"/>
        <v>#DIV/0!</v>
      </c>
    </row>
    <row r="44" spans="2:13" ht="13" customHeight="1">
      <c r="B44" s="55"/>
      <c r="C44" s="55"/>
      <c r="D44" s="56"/>
      <c r="E44" s="25">
        <v>43</v>
      </c>
      <c r="F44" s="70">
        <f>D11</f>
        <v>0</v>
      </c>
      <c r="G44" s="71"/>
      <c r="H44" s="70"/>
      <c r="I44" s="70"/>
      <c r="J44" s="71"/>
      <c r="K44" s="70">
        <f>D27</f>
        <v>0</v>
      </c>
      <c r="L44" s="71"/>
      <c r="M44" s="48" t="e">
        <f t="shared" si="0"/>
        <v>#DIV/0!</v>
      </c>
    </row>
    <row r="45" spans="2:13" ht="13" customHeight="1">
      <c r="B45" s="55"/>
      <c r="C45" s="55"/>
      <c r="D45" s="55"/>
      <c r="E45" s="25">
        <v>44</v>
      </c>
      <c r="F45" s="70">
        <f>D11</f>
        <v>0</v>
      </c>
      <c r="G45" s="71"/>
      <c r="H45" s="70"/>
      <c r="I45" s="70"/>
      <c r="J45" s="71"/>
      <c r="K45" s="70">
        <f>D27</f>
        <v>0</v>
      </c>
      <c r="L45" s="71"/>
      <c r="M45" s="48" t="e">
        <f t="shared" si="0"/>
        <v>#DIV/0!</v>
      </c>
    </row>
    <row r="46" spans="2:13" ht="13" customHeight="1">
      <c r="B46" s="55"/>
      <c r="C46" s="55"/>
      <c r="D46" s="55"/>
      <c r="E46" s="25">
        <v>45</v>
      </c>
      <c r="F46" s="70">
        <f>D11</f>
        <v>0</v>
      </c>
      <c r="G46" s="70"/>
      <c r="H46" s="70"/>
      <c r="I46" s="70"/>
      <c r="J46" s="71"/>
      <c r="K46" s="70">
        <f>D27</f>
        <v>0</v>
      </c>
      <c r="L46" s="70" t="e">
        <f>D14</f>
        <v>#DIV/0!</v>
      </c>
      <c r="M46" s="48" t="e">
        <f t="shared" si="0"/>
        <v>#DIV/0!</v>
      </c>
    </row>
    <row r="47" spans="2:13" ht="13" customHeight="1">
      <c r="B47" s="55"/>
      <c r="C47" s="55"/>
      <c r="D47" s="55"/>
      <c r="E47" s="25">
        <v>46</v>
      </c>
      <c r="F47" s="70">
        <f>D11</f>
        <v>0</v>
      </c>
      <c r="G47" s="71"/>
      <c r="H47" s="70"/>
      <c r="I47" s="70"/>
      <c r="J47" s="71"/>
      <c r="K47" s="70">
        <f>D27</f>
        <v>0</v>
      </c>
      <c r="L47" s="71"/>
      <c r="M47" s="48" t="e">
        <f t="shared" si="0"/>
        <v>#DIV/0!</v>
      </c>
    </row>
    <row r="48" spans="2:13" ht="13" customHeight="1">
      <c r="B48" s="55"/>
      <c r="C48" s="55"/>
      <c r="D48" s="55"/>
      <c r="E48" s="25">
        <v>47</v>
      </c>
      <c r="F48" s="70">
        <f>D11</f>
        <v>0</v>
      </c>
      <c r="G48" s="71"/>
      <c r="H48" s="70"/>
      <c r="I48" s="70"/>
      <c r="J48" s="71"/>
      <c r="K48" s="70">
        <f>D27</f>
        <v>0</v>
      </c>
      <c r="L48" s="71"/>
      <c r="M48" s="48" t="e">
        <f t="shared" si="0"/>
        <v>#DIV/0!</v>
      </c>
    </row>
    <row r="49" spans="2:13" ht="13" customHeight="1">
      <c r="B49" s="55"/>
      <c r="C49" s="55"/>
      <c r="D49" s="55"/>
      <c r="E49" s="25">
        <v>48</v>
      </c>
      <c r="F49" s="70">
        <f>D11</f>
        <v>0</v>
      </c>
      <c r="G49" s="71"/>
      <c r="H49" s="70"/>
      <c r="I49" s="70"/>
      <c r="J49" s="71"/>
      <c r="K49" s="70">
        <f>D27</f>
        <v>0</v>
      </c>
      <c r="L49" s="71"/>
      <c r="M49" s="48" t="e">
        <f t="shared" si="0"/>
        <v>#DIV/0!</v>
      </c>
    </row>
    <row r="50" spans="2:13" ht="13" customHeight="1">
      <c r="B50" s="55"/>
      <c r="C50" s="55"/>
      <c r="D50" s="55"/>
      <c r="E50" s="25">
        <v>49</v>
      </c>
      <c r="F50" s="70">
        <f>D11</f>
        <v>0</v>
      </c>
      <c r="G50" s="71"/>
      <c r="H50" s="70"/>
      <c r="I50" s="70"/>
      <c r="J50" s="71"/>
      <c r="K50" s="70">
        <f>D27</f>
        <v>0</v>
      </c>
      <c r="L50" s="71"/>
      <c r="M50" s="48" t="e">
        <f t="shared" si="0"/>
        <v>#DIV/0!</v>
      </c>
    </row>
    <row r="51" spans="2:13" ht="13" customHeight="1">
      <c r="B51" s="55"/>
      <c r="C51" s="55"/>
      <c r="D51" s="55"/>
      <c r="E51" s="25">
        <v>50</v>
      </c>
      <c r="F51" s="70">
        <f>D11</f>
        <v>0</v>
      </c>
      <c r="G51" s="71"/>
      <c r="H51" s="70"/>
      <c r="I51" s="70"/>
      <c r="J51" s="71"/>
      <c r="K51" s="70">
        <f>D27</f>
        <v>0</v>
      </c>
      <c r="L51" s="71"/>
      <c r="M51" s="48" t="e">
        <f t="shared" si="0"/>
        <v>#DIV/0!</v>
      </c>
    </row>
    <row r="52" spans="2:13" ht="13" customHeight="1">
      <c r="B52" s="55"/>
      <c r="C52" s="55"/>
      <c r="D52" s="55"/>
      <c r="E52" s="25">
        <v>51</v>
      </c>
      <c r="F52" s="70">
        <f>D11</f>
        <v>0</v>
      </c>
      <c r="G52" s="71"/>
      <c r="H52" s="70"/>
      <c r="I52" s="70"/>
      <c r="J52" s="71"/>
      <c r="K52" s="70">
        <f>D27</f>
        <v>0</v>
      </c>
      <c r="L52" s="71"/>
      <c r="M52" s="48" t="e">
        <f t="shared" si="0"/>
        <v>#DIV/0!</v>
      </c>
    </row>
    <row r="53" spans="2:13" ht="13" customHeight="1">
      <c r="B53" s="55"/>
      <c r="C53" s="55"/>
      <c r="D53" s="55"/>
      <c r="E53" s="25">
        <v>52</v>
      </c>
      <c r="F53" s="70">
        <f>D11</f>
        <v>0</v>
      </c>
      <c r="G53" s="71"/>
      <c r="H53" s="70"/>
      <c r="I53" s="70"/>
      <c r="J53" s="71"/>
      <c r="K53" s="70">
        <f>D27</f>
        <v>0</v>
      </c>
      <c r="L53" s="70" t="e">
        <f>D14</f>
        <v>#DIV/0!</v>
      </c>
      <c r="M53" s="48" t="e">
        <f t="shared" si="0"/>
        <v>#DIV/0!</v>
      </c>
    </row>
    <row r="54" spans="2:13" ht="13" customHeight="1">
      <c r="B54" s="55"/>
      <c r="C54" s="55"/>
      <c r="D54" s="55"/>
      <c r="E54" s="25">
        <v>53</v>
      </c>
      <c r="F54" s="70">
        <f>D11</f>
        <v>0</v>
      </c>
      <c r="G54" s="71"/>
      <c r="H54" s="70"/>
      <c r="I54" s="70"/>
      <c r="J54" s="71"/>
      <c r="K54" s="70">
        <f>D27</f>
        <v>0</v>
      </c>
      <c r="L54" s="71"/>
      <c r="M54" s="48" t="e">
        <f t="shared" si="0"/>
        <v>#DIV/0!</v>
      </c>
    </row>
    <row r="55" spans="2:13" ht="13" customHeight="1">
      <c r="B55" s="55"/>
      <c r="C55" s="55"/>
      <c r="D55" s="55"/>
      <c r="E55" s="25">
        <v>54</v>
      </c>
      <c r="F55" s="70">
        <f>D11</f>
        <v>0</v>
      </c>
      <c r="G55" s="71"/>
      <c r="H55" s="70"/>
      <c r="I55" s="70"/>
      <c r="J55" s="71"/>
      <c r="K55" s="70">
        <f>D27</f>
        <v>0</v>
      </c>
      <c r="L55" s="71"/>
      <c r="M55" s="48" t="e">
        <f t="shared" si="0"/>
        <v>#DIV/0!</v>
      </c>
    </row>
    <row r="56" spans="2:13" ht="13" customHeight="1">
      <c r="B56" s="55"/>
      <c r="C56" s="55"/>
      <c r="D56" s="55"/>
      <c r="E56" s="25">
        <v>55</v>
      </c>
      <c r="F56" s="70">
        <f>D11</f>
        <v>0</v>
      </c>
      <c r="G56" s="71"/>
      <c r="H56" s="70">
        <f>Q3</f>
        <v>0</v>
      </c>
      <c r="I56" s="70">
        <f>Q4</f>
        <v>0</v>
      </c>
      <c r="J56" s="71"/>
      <c r="K56" s="70">
        <f>D27</f>
        <v>0</v>
      </c>
      <c r="L56" s="71"/>
      <c r="M56" s="48" t="e">
        <f t="shared" si="0"/>
        <v>#DIV/0!</v>
      </c>
    </row>
    <row r="57" spans="2:13" ht="13" customHeight="1">
      <c r="E57" s="25">
        <v>56</v>
      </c>
      <c r="F57" s="70">
        <f>D11</f>
        <v>0</v>
      </c>
      <c r="G57" s="71"/>
      <c r="H57" s="70"/>
      <c r="I57" s="70"/>
      <c r="J57" s="71"/>
      <c r="K57" s="70">
        <f>D27</f>
        <v>0</v>
      </c>
      <c r="L57" s="71"/>
      <c r="M57" s="48" t="e">
        <f t="shared" si="0"/>
        <v>#DIV/0!</v>
      </c>
    </row>
    <row r="58" spans="2:13" ht="13" customHeight="1">
      <c r="E58" s="25">
        <v>57</v>
      </c>
      <c r="F58" s="70">
        <f>D11</f>
        <v>0</v>
      </c>
      <c r="G58" s="71"/>
      <c r="H58" s="70"/>
      <c r="I58" s="70"/>
      <c r="J58" s="71"/>
      <c r="K58" s="70">
        <f>D27</f>
        <v>0</v>
      </c>
      <c r="L58" s="71"/>
      <c r="M58" s="48" t="e">
        <f t="shared" si="0"/>
        <v>#DIV/0!</v>
      </c>
    </row>
    <row r="59" spans="2:13" ht="13" customHeight="1">
      <c r="E59" s="25">
        <v>58</v>
      </c>
      <c r="F59" s="70">
        <f>D11</f>
        <v>0</v>
      </c>
      <c r="G59" s="71"/>
      <c r="H59" s="70"/>
      <c r="I59" s="70"/>
      <c r="J59" s="71"/>
      <c r="K59" s="70">
        <f>D27</f>
        <v>0</v>
      </c>
      <c r="L59" s="71"/>
      <c r="M59" s="48" t="e">
        <f t="shared" si="0"/>
        <v>#DIV/0!</v>
      </c>
    </row>
    <row r="60" spans="2:13" ht="13" customHeight="1">
      <c r="E60" s="25">
        <v>59</v>
      </c>
      <c r="F60" s="70">
        <f>D11</f>
        <v>0</v>
      </c>
      <c r="G60" s="71"/>
      <c r="H60" s="70"/>
      <c r="I60" s="70"/>
      <c r="J60" s="71"/>
      <c r="K60" s="70">
        <f>D27</f>
        <v>0</v>
      </c>
      <c r="L60" s="71"/>
      <c r="M60" s="48" t="e">
        <f t="shared" si="0"/>
        <v>#DIV/0!</v>
      </c>
    </row>
    <row r="61" spans="2:13" ht="13" customHeight="1">
      <c r="E61" s="25">
        <v>60</v>
      </c>
      <c r="F61" s="70">
        <f>D11</f>
        <v>0</v>
      </c>
      <c r="G61" s="70">
        <f>D6</f>
        <v>0</v>
      </c>
      <c r="H61" s="70"/>
      <c r="I61" s="70"/>
      <c r="J61" s="71"/>
      <c r="K61" s="70">
        <f>D27</f>
        <v>0</v>
      </c>
      <c r="L61" s="70" t="e">
        <f>D14</f>
        <v>#DIV/0!</v>
      </c>
      <c r="M61" s="48" t="e">
        <f t="shared" si="0"/>
        <v>#DIV/0!</v>
      </c>
    </row>
    <row r="62" spans="2:13" ht="13" customHeight="1">
      <c r="E62" s="25">
        <v>61</v>
      </c>
      <c r="F62" s="70">
        <f>D11</f>
        <v>0</v>
      </c>
      <c r="G62" s="71"/>
      <c r="H62" s="70"/>
      <c r="I62" s="70"/>
      <c r="J62" s="71"/>
      <c r="K62" s="70">
        <f>D27</f>
        <v>0</v>
      </c>
      <c r="L62" s="71"/>
      <c r="M62" s="48" t="e">
        <f t="shared" si="0"/>
        <v>#DIV/0!</v>
      </c>
    </row>
    <row r="63" spans="2:13" ht="13" customHeight="1">
      <c r="E63" s="25">
        <v>62</v>
      </c>
      <c r="F63" s="70">
        <f>D11</f>
        <v>0</v>
      </c>
      <c r="G63" s="71"/>
      <c r="H63" s="70"/>
      <c r="I63" s="70"/>
      <c r="J63" s="71"/>
      <c r="K63" s="70">
        <f>D27</f>
        <v>0</v>
      </c>
      <c r="L63" s="71"/>
      <c r="M63" s="48" t="e">
        <f t="shared" si="0"/>
        <v>#DIV/0!</v>
      </c>
    </row>
    <row r="64" spans="2:13" ht="13" customHeight="1">
      <c r="E64" s="25">
        <v>63</v>
      </c>
      <c r="F64" s="70">
        <f>D11</f>
        <v>0</v>
      </c>
      <c r="G64" s="71"/>
      <c r="H64" s="70"/>
      <c r="I64" s="70"/>
      <c r="J64" s="71"/>
      <c r="K64" s="70">
        <f>D27</f>
        <v>0</v>
      </c>
      <c r="L64" s="71"/>
      <c r="M64" s="48" t="e">
        <f t="shared" si="0"/>
        <v>#DIV/0!</v>
      </c>
    </row>
    <row r="65" spans="5:13" ht="13" customHeight="1">
      <c r="E65" s="25">
        <v>64</v>
      </c>
      <c r="F65" s="70">
        <f>D11</f>
        <v>0</v>
      </c>
      <c r="G65" s="71"/>
      <c r="H65" s="70"/>
      <c r="I65" s="70"/>
      <c r="J65" s="71"/>
      <c r="K65" s="70">
        <f>D27</f>
        <v>0</v>
      </c>
      <c r="L65" s="71"/>
      <c r="M65" s="48" t="e">
        <f t="shared" si="0"/>
        <v>#DIV/0!</v>
      </c>
    </row>
    <row r="66" spans="5:13" ht="13" customHeight="1">
      <c r="E66" s="25">
        <v>65</v>
      </c>
      <c r="F66" s="70">
        <f>D11</f>
        <v>0</v>
      </c>
      <c r="G66" s="71"/>
      <c r="H66" s="70"/>
      <c r="I66" s="70"/>
      <c r="J66" s="70">
        <f>D17</f>
        <v>0</v>
      </c>
      <c r="K66" s="70">
        <f>D27</f>
        <v>0</v>
      </c>
      <c r="L66" s="71"/>
      <c r="M66" s="48" t="e">
        <f t="shared" si="0"/>
        <v>#DIV/0!</v>
      </c>
    </row>
    <row r="67" spans="5:13" ht="13" customHeight="1">
      <c r="E67" s="25">
        <v>66</v>
      </c>
      <c r="F67" s="70">
        <f>D11</f>
        <v>0</v>
      </c>
      <c r="G67" s="71"/>
      <c r="H67" s="70"/>
      <c r="I67" s="70"/>
      <c r="J67" s="71"/>
      <c r="K67" s="70">
        <f>D27</f>
        <v>0</v>
      </c>
      <c r="L67" s="71"/>
      <c r="M67" s="48" t="e">
        <f t="shared" si="0"/>
        <v>#DIV/0!</v>
      </c>
    </row>
    <row r="68" spans="5:13" ht="13" customHeight="1">
      <c r="E68" s="25">
        <v>67</v>
      </c>
      <c r="F68" s="70">
        <f>D11</f>
        <v>0</v>
      </c>
      <c r="G68" s="71"/>
      <c r="H68" s="70"/>
      <c r="I68" s="70"/>
      <c r="J68" s="71"/>
      <c r="K68" s="70">
        <f>D27</f>
        <v>0</v>
      </c>
      <c r="L68" s="71"/>
      <c r="M68" s="48" t="e">
        <f t="shared" ref="M68:M131" si="1">M67+SUM(F68:I68)-SUM(J68:L68)</f>
        <v>#DIV/0!</v>
      </c>
    </row>
    <row r="69" spans="5:13" ht="13" customHeight="1">
      <c r="E69" s="25">
        <v>68</v>
      </c>
      <c r="F69" s="70">
        <f>D11</f>
        <v>0</v>
      </c>
      <c r="G69" s="71"/>
      <c r="H69" s="70"/>
      <c r="I69" s="70"/>
      <c r="J69" s="71"/>
      <c r="K69" s="70">
        <f>D27</f>
        <v>0</v>
      </c>
      <c r="L69" s="70" t="e">
        <f>D14</f>
        <v>#DIV/0!</v>
      </c>
      <c r="M69" s="48" t="e">
        <f t="shared" si="1"/>
        <v>#DIV/0!</v>
      </c>
    </row>
    <row r="70" spans="5:13" ht="13" customHeight="1">
      <c r="E70" s="25">
        <v>69</v>
      </c>
      <c r="F70" s="70">
        <f>D11</f>
        <v>0</v>
      </c>
      <c r="G70" s="71"/>
      <c r="H70" s="70"/>
      <c r="I70" s="70"/>
      <c r="J70" s="71"/>
      <c r="K70" s="70">
        <f>D27</f>
        <v>0</v>
      </c>
      <c r="L70" s="71"/>
      <c r="M70" s="48" t="e">
        <f t="shared" si="1"/>
        <v>#DIV/0!</v>
      </c>
    </row>
    <row r="71" spans="5:13" ht="13" customHeight="1">
      <c r="E71" s="25">
        <v>70</v>
      </c>
      <c r="F71" s="70">
        <f>D11</f>
        <v>0</v>
      </c>
      <c r="G71" s="71"/>
      <c r="H71" s="70">
        <f>Q3</f>
        <v>0</v>
      </c>
      <c r="I71" s="70">
        <f>Q4</f>
        <v>0</v>
      </c>
      <c r="J71" s="71"/>
      <c r="K71" s="70">
        <f>D27</f>
        <v>0</v>
      </c>
      <c r="L71" s="71"/>
      <c r="M71" s="48" t="e">
        <f t="shared" si="1"/>
        <v>#DIV/0!</v>
      </c>
    </row>
    <row r="72" spans="5:13" ht="13" customHeight="1">
      <c r="E72" s="25">
        <v>71</v>
      </c>
      <c r="F72" s="70">
        <f>D11</f>
        <v>0</v>
      </c>
      <c r="G72" s="71"/>
      <c r="H72" s="70"/>
      <c r="I72" s="70"/>
      <c r="J72" s="71"/>
      <c r="K72" s="70">
        <f>D27</f>
        <v>0</v>
      </c>
      <c r="L72" s="71"/>
      <c r="M72" s="48" t="e">
        <f t="shared" si="1"/>
        <v>#DIV/0!</v>
      </c>
    </row>
    <row r="73" spans="5:13" ht="13" customHeight="1">
      <c r="E73" s="25">
        <v>72</v>
      </c>
      <c r="F73" s="70">
        <f>D11</f>
        <v>0</v>
      </c>
      <c r="G73" s="71"/>
      <c r="H73" s="70"/>
      <c r="I73" s="70"/>
      <c r="J73" s="71"/>
      <c r="K73" s="70">
        <f>D27</f>
        <v>0</v>
      </c>
      <c r="L73" s="71"/>
      <c r="M73" s="48" t="e">
        <f t="shared" si="1"/>
        <v>#DIV/0!</v>
      </c>
    </row>
    <row r="74" spans="5:13" ht="13" customHeight="1">
      <c r="E74" s="25">
        <v>73</v>
      </c>
      <c r="F74" s="70">
        <f>D11</f>
        <v>0</v>
      </c>
      <c r="G74" s="71"/>
      <c r="H74" s="70"/>
      <c r="I74" s="70"/>
      <c r="J74" s="71"/>
      <c r="K74" s="70">
        <f>D27</f>
        <v>0</v>
      </c>
      <c r="L74" s="71"/>
      <c r="M74" s="48" t="e">
        <f t="shared" si="1"/>
        <v>#DIV/0!</v>
      </c>
    </row>
    <row r="75" spans="5:13" ht="13" customHeight="1">
      <c r="E75" s="25">
        <v>74</v>
      </c>
      <c r="F75" s="70">
        <f>D11</f>
        <v>0</v>
      </c>
      <c r="G75" s="71"/>
      <c r="H75" s="70"/>
      <c r="I75" s="70"/>
      <c r="J75" s="71"/>
      <c r="K75" s="70">
        <f>D27</f>
        <v>0</v>
      </c>
      <c r="L75" s="71"/>
      <c r="M75" s="48" t="e">
        <f t="shared" si="1"/>
        <v>#DIV/0!</v>
      </c>
    </row>
    <row r="76" spans="5:13" ht="13" customHeight="1">
      <c r="E76" s="25">
        <v>75</v>
      </c>
      <c r="F76" s="70">
        <f>D11</f>
        <v>0</v>
      </c>
      <c r="G76" s="70"/>
      <c r="H76" s="70"/>
      <c r="I76" s="70"/>
      <c r="J76" s="71"/>
      <c r="K76" s="70">
        <f>D27</f>
        <v>0</v>
      </c>
      <c r="L76" s="70" t="e">
        <f>D14</f>
        <v>#DIV/0!</v>
      </c>
      <c r="M76" s="48" t="e">
        <f t="shared" si="1"/>
        <v>#DIV/0!</v>
      </c>
    </row>
    <row r="77" spans="5:13" ht="13" customHeight="1">
      <c r="E77" s="25">
        <v>76</v>
      </c>
      <c r="F77" s="70">
        <f>D11</f>
        <v>0</v>
      </c>
      <c r="G77" s="71"/>
      <c r="H77" s="70"/>
      <c r="I77" s="70"/>
      <c r="J77" s="71"/>
      <c r="K77" s="70">
        <f>D27</f>
        <v>0</v>
      </c>
      <c r="L77" s="71"/>
      <c r="M77" s="48" t="e">
        <f t="shared" si="1"/>
        <v>#DIV/0!</v>
      </c>
    </row>
    <row r="78" spans="5:13" ht="13" customHeight="1">
      <c r="E78" s="25">
        <v>77</v>
      </c>
      <c r="F78" s="70">
        <f>D11</f>
        <v>0</v>
      </c>
      <c r="G78" s="71"/>
      <c r="H78" s="70"/>
      <c r="I78" s="70"/>
      <c r="J78" s="71"/>
      <c r="K78" s="70">
        <f>D27</f>
        <v>0</v>
      </c>
      <c r="L78" s="71"/>
      <c r="M78" s="48" t="e">
        <f t="shared" si="1"/>
        <v>#DIV/0!</v>
      </c>
    </row>
    <row r="79" spans="5:13" ht="13" customHeight="1">
      <c r="E79" s="25">
        <v>78</v>
      </c>
      <c r="F79" s="70">
        <f>D11</f>
        <v>0</v>
      </c>
      <c r="G79" s="71"/>
      <c r="H79" s="70"/>
      <c r="I79" s="70"/>
      <c r="J79" s="71"/>
      <c r="K79" s="70">
        <f>D27</f>
        <v>0</v>
      </c>
      <c r="L79" s="71"/>
      <c r="M79" s="48" t="e">
        <f t="shared" si="1"/>
        <v>#DIV/0!</v>
      </c>
    </row>
    <row r="80" spans="5:13" ht="13" customHeight="1">
      <c r="E80" s="25">
        <v>79</v>
      </c>
      <c r="F80" s="70">
        <f>D11</f>
        <v>0</v>
      </c>
      <c r="G80" s="71"/>
      <c r="H80" s="70"/>
      <c r="I80" s="70"/>
      <c r="J80" s="71"/>
      <c r="K80" s="70">
        <f>D27</f>
        <v>0</v>
      </c>
      <c r="L80" s="71"/>
      <c r="M80" s="48" t="e">
        <f t="shared" si="1"/>
        <v>#DIV/0!</v>
      </c>
    </row>
    <row r="81" spans="5:13" ht="13" customHeight="1">
      <c r="E81" s="25">
        <v>80</v>
      </c>
      <c r="F81" s="70">
        <f>D11</f>
        <v>0</v>
      </c>
      <c r="G81" s="71"/>
      <c r="H81" s="70"/>
      <c r="I81" s="70"/>
      <c r="J81" s="71"/>
      <c r="K81" s="70">
        <f>D27</f>
        <v>0</v>
      </c>
      <c r="L81" s="71"/>
      <c r="M81" s="48" t="e">
        <f t="shared" si="1"/>
        <v>#DIV/0!</v>
      </c>
    </row>
    <row r="82" spans="5:13" ht="13" customHeight="1">
      <c r="E82" s="25">
        <v>81</v>
      </c>
      <c r="F82" s="70">
        <f>D11</f>
        <v>0</v>
      </c>
      <c r="G82" s="71"/>
      <c r="H82" s="70"/>
      <c r="I82" s="70"/>
      <c r="J82" s="71"/>
      <c r="K82" s="70">
        <f>D27</f>
        <v>0</v>
      </c>
      <c r="L82" s="71"/>
      <c r="M82" s="48" t="e">
        <f t="shared" si="1"/>
        <v>#DIV/0!</v>
      </c>
    </row>
    <row r="83" spans="5:13" ht="13" customHeight="1">
      <c r="E83" s="25">
        <v>82</v>
      </c>
      <c r="F83" s="70">
        <f>D11</f>
        <v>0</v>
      </c>
      <c r="G83" s="71"/>
      <c r="H83" s="70"/>
      <c r="I83" s="70"/>
      <c r="J83" s="71"/>
      <c r="K83" s="70">
        <f>D27</f>
        <v>0</v>
      </c>
      <c r="L83" s="70" t="e">
        <f>D14</f>
        <v>#DIV/0!</v>
      </c>
      <c r="M83" s="48" t="e">
        <f t="shared" si="1"/>
        <v>#DIV/0!</v>
      </c>
    </row>
    <row r="84" spans="5:13" ht="13" customHeight="1">
      <c r="E84" s="25">
        <v>83</v>
      </c>
      <c r="F84" s="70">
        <f>D11</f>
        <v>0</v>
      </c>
      <c r="G84" s="71"/>
      <c r="H84" s="70"/>
      <c r="I84" s="70"/>
      <c r="J84" s="71"/>
      <c r="K84" s="70">
        <f>D27</f>
        <v>0</v>
      </c>
      <c r="L84" s="71"/>
      <c r="M84" s="48" t="e">
        <f t="shared" si="1"/>
        <v>#DIV/0!</v>
      </c>
    </row>
    <row r="85" spans="5:13" ht="13" customHeight="1">
      <c r="E85" s="25">
        <v>84</v>
      </c>
      <c r="F85" s="70">
        <f>D11</f>
        <v>0</v>
      </c>
      <c r="G85" s="71"/>
      <c r="H85" s="70"/>
      <c r="I85" s="70"/>
      <c r="J85" s="71"/>
      <c r="K85" s="70">
        <f>D27</f>
        <v>0</v>
      </c>
      <c r="L85" s="71"/>
      <c r="M85" s="48" t="e">
        <f t="shared" si="1"/>
        <v>#DIV/0!</v>
      </c>
    </row>
    <row r="86" spans="5:13" ht="13" customHeight="1">
      <c r="E86" s="25">
        <v>85</v>
      </c>
      <c r="F86" s="70">
        <f>D11</f>
        <v>0</v>
      </c>
      <c r="G86" s="71"/>
      <c r="H86" s="70">
        <f>Q3</f>
        <v>0</v>
      </c>
      <c r="I86" s="70">
        <f>Q4</f>
        <v>0</v>
      </c>
      <c r="J86" s="71"/>
      <c r="K86" s="70">
        <f>D27</f>
        <v>0</v>
      </c>
      <c r="L86" s="71"/>
      <c r="M86" s="48" t="e">
        <f t="shared" si="1"/>
        <v>#DIV/0!</v>
      </c>
    </row>
    <row r="87" spans="5:13" ht="13" customHeight="1">
      <c r="E87" s="25">
        <v>86</v>
      </c>
      <c r="F87" s="70">
        <f>D11</f>
        <v>0</v>
      </c>
      <c r="G87" s="71"/>
      <c r="H87" s="70"/>
      <c r="I87" s="70"/>
      <c r="J87" s="71"/>
      <c r="K87" s="70">
        <f>D27</f>
        <v>0</v>
      </c>
      <c r="L87" s="71"/>
      <c r="M87" s="48" t="e">
        <f t="shared" si="1"/>
        <v>#DIV/0!</v>
      </c>
    </row>
    <row r="88" spans="5:13" ht="13" customHeight="1">
      <c r="E88" s="25">
        <v>87</v>
      </c>
      <c r="F88" s="70">
        <f>D11</f>
        <v>0</v>
      </c>
      <c r="G88" s="71"/>
      <c r="H88" s="70"/>
      <c r="I88" s="70"/>
      <c r="J88" s="71"/>
      <c r="K88" s="70">
        <f>D27</f>
        <v>0</v>
      </c>
      <c r="L88" s="71"/>
      <c r="M88" s="48" t="e">
        <f t="shared" si="1"/>
        <v>#DIV/0!</v>
      </c>
    </row>
    <row r="89" spans="5:13" ht="13" customHeight="1">
      <c r="E89" s="25">
        <v>88</v>
      </c>
      <c r="F89" s="70">
        <f>D11</f>
        <v>0</v>
      </c>
      <c r="G89" s="71"/>
      <c r="H89" s="70"/>
      <c r="I89" s="70"/>
      <c r="J89" s="71"/>
      <c r="K89" s="70">
        <f>D27</f>
        <v>0</v>
      </c>
      <c r="L89" s="71"/>
      <c r="M89" s="48" t="e">
        <f t="shared" si="1"/>
        <v>#DIV/0!</v>
      </c>
    </row>
    <row r="90" spans="5:13" ht="13" customHeight="1">
      <c r="E90" s="25">
        <v>89</v>
      </c>
      <c r="F90" s="70">
        <f>D11</f>
        <v>0</v>
      </c>
      <c r="G90" s="71"/>
      <c r="H90" s="70"/>
      <c r="I90" s="70"/>
      <c r="J90" s="71"/>
      <c r="K90" s="70">
        <f>D27</f>
        <v>0</v>
      </c>
      <c r="L90" s="71"/>
      <c r="M90" s="48" t="e">
        <f t="shared" si="1"/>
        <v>#DIV/0!</v>
      </c>
    </row>
    <row r="91" spans="5:13" ht="13" customHeight="1">
      <c r="E91" s="25">
        <v>90</v>
      </c>
      <c r="F91" s="70">
        <f>D11</f>
        <v>0</v>
      </c>
      <c r="G91" s="70">
        <f>D6</f>
        <v>0</v>
      </c>
      <c r="H91" s="70"/>
      <c r="I91" s="70"/>
      <c r="J91" s="71"/>
      <c r="K91" s="70">
        <f>D27</f>
        <v>0</v>
      </c>
      <c r="L91" s="70" t="e">
        <f>D14</f>
        <v>#DIV/0!</v>
      </c>
      <c r="M91" s="48" t="e">
        <f t="shared" si="1"/>
        <v>#DIV/0!</v>
      </c>
    </row>
    <row r="92" spans="5:13" ht="13" customHeight="1">
      <c r="E92" s="25">
        <v>91</v>
      </c>
      <c r="F92" s="70">
        <f>D11</f>
        <v>0</v>
      </c>
      <c r="G92" s="71"/>
      <c r="H92" s="70"/>
      <c r="I92" s="70"/>
      <c r="J92" s="71"/>
      <c r="K92" s="70">
        <f>D27</f>
        <v>0</v>
      </c>
      <c r="L92" s="71"/>
      <c r="M92" s="48" t="e">
        <f t="shared" si="1"/>
        <v>#DIV/0!</v>
      </c>
    </row>
    <row r="93" spans="5:13" ht="13" customHeight="1">
      <c r="E93" s="25">
        <v>92</v>
      </c>
      <c r="F93" s="70">
        <f>D11</f>
        <v>0</v>
      </c>
      <c r="G93" s="71"/>
      <c r="H93" s="70"/>
      <c r="I93" s="70"/>
      <c r="J93" s="71"/>
      <c r="K93" s="70">
        <f>D27</f>
        <v>0</v>
      </c>
      <c r="L93" s="71"/>
      <c r="M93" s="48" t="e">
        <f t="shared" si="1"/>
        <v>#DIV/0!</v>
      </c>
    </row>
    <row r="94" spans="5:13" ht="13" customHeight="1">
      <c r="E94" s="25">
        <v>93</v>
      </c>
      <c r="F94" s="70">
        <f>D11</f>
        <v>0</v>
      </c>
      <c r="G94" s="71"/>
      <c r="H94" s="70"/>
      <c r="I94" s="70"/>
      <c r="J94" s="71"/>
      <c r="K94" s="70">
        <f>D27</f>
        <v>0</v>
      </c>
      <c r="L94" s="71"/>
      <c r="M94" s="48" t="e">
        <f t="shared" si="1"/>
        <v>#DIV/0!</v>
      </c>
    </row>
    <row r="95" spans="5:13" ht="13" customHeight="1">
      <c r="E95" s="25">
        <v>94</v>
      </c>
      <c r="F95" s="70">
        <f>D11</f>
        <v>0</v>
      </c>
      <c r="G95" s="71"/>
      <c r="H95" s="70"/>
      <c r="I95" s="70"/>
      <c r="J95" s="71"/>
      <c r="K95" s="70">
        <f>D27</f>
        <v>0</v>
      </c>
      <c r="L95" s="71"/>
      <c r="M95" s="48" t="e">
        <f t="shared" si="1"/>
        <v>#DIV/0!</v>
      </c>
    </row>
    <row r="96" spans="5:13" ht="13" customHeight="1">
      <c r="E96" s="25">
        <v>95</v>
      </c>
      <c r="F96" s="70">
        <f>D11</f>
        <v>0</v>
      </c>
      <c r="G96" s="71"/>
      <c r="H96" s="70"/>
      <c r="I96" s="70"/>
      <c r="J96" s="70">
        <f>D17</f>
        <v>0</v>
      </c>
      <c r="K96" s="70">
        <f>D27</f>
        <v>0</v>
      </c>
      <c r="L96" s="71"/>
      <c r="M96" s="48" t="e">
        <f t="shared" si="1"/>
        <v>#DIV/0!</v>
      </c>
    </row>
    <row r="97" spans="5:13" ht="13" customHeight="1">
      <c r="E97" s="25">
        <v>96</v>
      </c>
      <c r="F97" s="70">
        <f>D11</f>
        <v>0</v>
      </c>
      <c r="G97" s="71"/>
      <c r="H97" s="70"/>
      <c r="I97" s="70"/>
      <c r="J97" s="71"/>
      <c r="K97" s="70">
        <f>D27</f>
        <v>0</v>
      </c>
      <c r="L97" s="71"/>
      <c r="M97" s="48" t="e">
        <f t="shared" si="1"/>
        <v>#DIV/0!</v>
      </c>
    </row>
    <row r="98" spans="5:13" ht="13" customHeight="1">
      <c r="E98" s="25">
        <v>97</v>
      </c>
      <c r="F98" s="70">
        <f>D11</f>
        <v>0</v>
      </c>
      <c r="G98" s="71"/>
      <c r="H98" s="70"/>
      <c r="I98" s="70"/>
      <c r="J98" s="71"/>
      <c r="K98" s="70">
        <f>D27</f>
        <v>0</v>
      </c>
      <c r="L98" s="71"/>
      <c r="M98" s="48" t="e">
        <f t="shared" si="1"/>
        <v>#DIV/0!</v>
      </c>
    </row>
    <row r="99" spans="5:13" ht="13" customHeight="1">
      <c r="E99" s="25">
        <v>98</v>
      </c>
      <c r="F99" s="70">
        <f>D11</f>
        <v>0</v>
      </c>
      <c r="G99" s="71"/>
      <c r="H99" s="70"/>
      <c r="I99" s="70"/>
      <c r="J99" s="71"/>
      <c r="K99" s="70">
        <f>D27</f>
        <v>0</v>
      </c>
      <c r="L99" s="70" t="e">
        <f>D14</f>
        <v>#DIV/0!</v>
      </c>
      <c r="M99" s="48" t="e">
        <f t="shared" si="1"/>
        <v>#DIV/0!</v>
      </c>
    </row>
    <row r="100" spans="5:13" ht="13" customHeight="1">
      <c r="E100" s="25">
        <v>99</v>
      </c>
      <c r="F100" s="70">
        <f>D11</f>
        <v>0</v>
      </c>
      <c r="G100" s="71"/>
      <c r="H100" s="70"/>
      <c r="I100" s="70"/>
      <c r="J100" s="71"/>
      <c r="K100" s="70">
        <f>D27</f>
        <v>0</v>
      </c>
      <c r="L100" s="71"/>
      <c r="M100" s="48" t="e">
        <f t="shared" si="1"/>
        <v>#DIV/0!</v>
      </c>
    </row>
    <row r="101" spans="5:13" ht="13" customHeight="1">
      <c r="E101" s="25">
        <v>100</v>
      </c>
      <c r="F101" s="70">
        <f>D11</f>
        <v>0</v>
      </c>
      <c r="G101" s="71"/>
      <c r="H101" s="70">
        <f>Q3</f>
        <v>0</v>
      </c>
      <c r="I101" s="70">
        <f>Q4</f>
        <v>0</v>
      </c>
      <c r="J101" s="71"/>
      <c r="K101" s="70">
        <f>D27</f>
        <v>0</v>
      </c>
      <c r="L101" s="71"/>
      <c r="M101" s="48" t="e">
        <f t="shared" si="1"/>
        <v>#DIV/0!</v>
      </c>
    </row>
    <row r="102" spans="5:13" ht="13" customHeight="1">
      <c r="E102" s="25">
        <v>101</v>
      </c>
      <c r="F102" s="70">
        <f>D11</f>
        <v>0</v>
      </c>
      <c r="G102" s="71"/>
      <c r="H102" s="70"/>
      <c r="I102" s="70"/>
      <c r="J102" s="71"/>
      <c r="K102" s="70">
        <f>D27</f>
        <v>0</v>
      </c>
      <c r="L102" s="71"/>
      <c r="M102" s="48" t="e">
        <f t="shared" si="1"/>
        <v>#DIV/0!</v>
      </c>
    </row>
    <row r="103" spans="5:13" ht="13" customHeight="1">
      <c r="E103" s="25">
        <v>102</v>
      </c>
      <c r="F103" s="70">
        <f>D11</f>
        <v>0</v>
      </c>
      <c r="G103" s="71"/>
      <c r="H103" s="70"/>
      <c r="I103" s="70"/>
      <c r="J103" s="71"/>
      <c r="K103" s="70">
        <f>D27</f>
        <v>0</v>
      </c>
      <c r="L103" s="71"/>
      <c r="M103" s="48" t="e">
        <f t="shared" si="1"/>
        <v>#DIV/0!</v>
      </c>
    </row>
    <row r="104" spans="5:13" ht="13" customHeight="1">
      <c r="E104" s="25">
        <v>103</v>
      </c>
      <c r="F104" s="70">
        <f>D11</f>
        <v>0</v>
      </c>
      <c r="G104" s="71"/>
      <c r="H104" s="70"/>
      <c r="I104" s="70"/>
      <c r="J104" s="71"/>
      <c r="K104" s="70">
        <f>D27</f>
        <v>0</v>
      </c>
      <c r="L104" s="71"/>
      <c r="M104" s="48" t="e">
        <f t="shared" si="1"/>
        <v>#DIV/0!</v>
      </c>
    </row>
    <row r="105" spans="5:13" ht="13" customHeight="1">
      <c r="E105" s="25">
        <v>104</v>
      </c>
      <c r="F105" s="70">
        <f>D11</f>
        <v>0</v>
      </c>
      <c r="G105" s="71"/>
      <c r="H105" s="70"/>
      <c r="I105" s="70"/>
      <c r="J105" s="71"/>
      <c r="K105" s="70">
        <f>D27</f>
        <v>0</v>
      </c>
      <c r="L105" s="71"/>
      <c r="M105" s="48" t="e">
        <f t="shared" si="1"/>
        <v>#DIV/0!</v>
      </c>
    </row>
    <row r="106" spans="5:13" ht="13" customHeight="1">
      <c r="E106" s="25">
        <v>105</v>
      </c>
      <c r="F106" s="70">
        <f>D11</f>
        <v>0</v>
      </c>
      <c r="G106" s="70"/>
      <c r="H106" s="70"/>
      <c r="I106" s="70"/>
      <c r="J106" s="71"/>
      <c r="K106" s="70">
        <f>D27</f>
        <v>0</v>
      </c>
      <c r="L106" s="70" t="e">
        <f>D14</f>
        <v>#DIV/0!</v>
      </c>
      <c r="M106" s="48" t="e">
        <f t="shared" si="1"/>
        <v>#DIV/0!</v>
      </c>
    </row>
    <row r="107" spans="5:13" ht="13" customHeight="1">
      <c r="E107" s="25">
        <v>106</v>
      </c>
      <c r="F107" s="70">
        <f>D11</f>
        <v>0</v>
      </c>
      <c r="G107" s="71"/>
      <c r="H107" s="70"/>
      <c r="I107" s="70"/>
      <c r="J107" s="71"/>
      <c r="K107" s="70">
        <f>D27</f>
        <v>0</v>
      </c>
      <c r="L107" s="71"/>
      <c r="M107" s="48" t="e">
        <f t="shared" si="1"/>
        <v>#DIV/0!</v>
      </c>
    </row>
    <row r="108" spans="5:13" ht="13" customHeight="1">
      <c r="E108" s="25">
        <v>107</v>
      </c>
      <c r="F108" s="70">
        <f>D11</f>
        <v>0</v>
      </c>
      <c r="G108" s="71"/>
      <c r="H108" s="70"/>
      <c r="I108" s="70"/>
      <c r="J108" s="71"/>
      <c r="K108" s="70">
        <f>D27</f>
        <v>0</v>
      </c>
      <c r="L108" s="71"/>
      <c r="M108" s="48" t="e">
        <f t="shared" si="1"/>
        <v>#DIV/0!</v>
      </c>
    </row>
    <row r="109" spans="5:13" ht="13" customHeight="1">
      <c r="E109" s="25">
        <v>108</v>
      </c>
      <c r="F109" s="70">
        <f>D11</f>
        <v>0</v>
      </c>
      <c r="G109" s="71"/>
      <c r="H109" s="70"/>
      <c r="I109" s="70"/>
      <c r="J109" s="71"/>
      <c r="K109" s="70">
        <f>D27</f>
        <v>0</v>
      </c>
      <c r="L109" s="71"/>
      <c r="M109" s="48" t="e">
        <f t="shared" si="1"/>
        <v>#DIV/0!</v>
      </c>
    </row>
    <row r="110" spans="5:13" ht="13" customHeight="1">
      <c r="E110" s="25">
        <v>109</v>
      </c>
      <c r="F110" s="70">
        <f>D11</f>
        <v>0</v>
      </c>
      <c r="G110" s="71"/>
      <c r="H110" s="70"/>
      <c r="I110" s="70"/>
      <c r="J110" s="71"/>
      <c r="K110" s="70">
        <f>D27</f>
        <v>0</v>
      </c>
      <c r="L110" s="71"/>
      <c r="M110" s="48" t="e">
        <f t="shared" si="1"/>
        <v>#DIV/0!</v>
      </c>
    </row>
    <row r="111" spans="5:13" ht="13" customHeight="1">
      <c r="E111" s="25">
        <v>110</v>
      </c>
      <c r="F111" s="70">
        <f>D11</f>
        <v>0</v>
      </c>
      <c r="G111" s="71"/>
      <c r="H111" s="70"/>
      <c r="I111" s="70"/>
      <c r="J111" s="71"/>
      <c r="K111" s="70">
        <f>D27</f>
        <v>0</v>
      </c>
      <c r="L111" s="71"/>
      <c r="M111" s="48" t="e">
        <f t="shared" si="1"/>
        <v>#DIV/0!</v>
      </c>
    </row>
    <row r="112" spans="5:13" ht="13" customHeight="1">
      <c r="E112" s="25">
        <v>111</v>
      </c>
      <c r="F112" s="70">
        <f>D11</f>
        <v>0</v>
      </c>
      <c r="G112" s="71"/>
      <c r="H112" s="70"/>
      <c r="I112" s="70"/>
      <c r="J112" s="71"/>
      <c r="K112" s="70">
        <f>D27</f>
        <v>0</v>
      </c>
      <c r="L112" s="71"/>
      <c r="M112" s="48" t="e">
        <f t="shared" si="1"/>
        <v>#DIV/0!</v>
      </c>
    </row>
    <row r="113" spans="5:13" ht="13" customHeight="1">
      <c r="E113" s="25">
        <v>112</v>
      </c>
      <c r="F113" s="70">
        <f>D11</f>
        <v>0</v>
      </c>
      <c r="G113" s="71"/>
      <c r="H113" s="70"/>
      <c r="I113" s="70"/>
      <c r="J113" s="71"/>
      <c r="K113" s="70">
        <f>D27</f>
        <v>0</v>
      </c>
      <c r="L113" s="70" t="e">
        <f>D14</f>
        <v>#DIV/0!</v>
      </c>
      <c r="M113" s="48" t="e">
        <f t="shared" si="1"/>
        <v>#DIV/0!</v>
      </c>
    </row>
    <row r="114" spans="5:13" ht="13" customHeight="1">
      <c r="E114" s="25">
        <v>113</v>
      </c>
      <c r="F114" s="70">
        <f>D11</f>
        <v>0</v>
      </c>
      <c r="G114" s="71"/>
      <c r="H114" s="70"/>
      <c r="I114" s="70"/>
      <c r="J114" s="71"/>
      <c r="K114" s="70">
        <f>D27</f>
        <v>0</v>
      </c>
      <c r="L114" s="71"/>
      <c r="M114" s="48" t="e">
        <f t="shared" si="1"/>
        <v>#DIV/0!</v>
      </c>
    </row>
    <row r="115" spans="5:13" ht="13" customHeight="1">
      <c r="E115" s="25">
        <v>114</v>
      </c>
      <c r="F115" s="70">
        <f>D11</f>
        <v>0</v>
      </c>
      <c r="G115" s="71"/>
      <c r="H115" s="70"/>
      <c r="I115" s="70"/>
      <c r="J115" s="71"/>
      <c r="K115" s="70">
        <f>D27</f>
        <v>0</v>
      </c>
      <c r="L115" s="71"/>
      <c r="M115" s="48" t="e">
        <f t="shared" si="1"/>
        <v>#DIV/0!</v>
      </c>
    </row>
    <row r="116" spans="5:13" ht="13" customHeight="1">
      <c r="E116" s="25">
        <v>115</v>
      </c>
      <c r="F116" s="70">
        <f>D11</f>
        <v>0</v>
      </c>
      <c r="G116" s="71"/>
      <c r="H116" s="70">
        <f>Q3</f>
        <v>0</v>
      </c>
      <c r="I116" s="70">
        <f>Q4</f>
        <v>0</v>
      </c>
      <c r="J116" s="71"/>
      <c r="K116" s="70">
        <f>D27</f>
        <v>0</v>
      </c>
      <c r="L116" s="71"/>
      <c r="M116" s="48" t="e">
        <f t="shared" si="1"/>
        <v>#DIV/0!</v>
      </c>
    </row>
    <row r="117" spans="5:13" ht="13" customHeight="1">
      <c r="E117" s="25">
        <v>116</v>
      </c>
      <c r="F117" s="70">
        <f>D11</f>
        <v>0</v>
      </c>
      <c r="G117" s="71"/>
      <c r="H117" s="70"/>
      <c r="I117" s="70"/>
      <c r="J117" s="71"/>
      <c r="K117" s="70">
        <f>D27</f>
        <v>0</v>
      </c>
      <c r="L117" s="71"/>
      <c r="M117" s="48" t="e">
        <f t="shared" si="1"/>
        <v>#DIV/0!</v>
      </c>
    </row>
    <row r="118" spans="5:13" ht="13" customHeight="1">
      <c r="E118" s="25">
        <v>117</v>
      </c>
      <c r="F118" s="70">
        <f>D11</f>
        <v>0</v>
      </c>
      <c r="G118" s="71"/>
      <c r="H118" s="70"/>
      <c r="I118" s="70"/>
      <c r="J118" s="71"/>
      <c r="K118" s="70">
        <f>D27</f>
        <v>0</v>
      </c>
      <c r="L118" s="71"/>
      <c r="M118" s="48" t="e">
        <f t="shared" si="1"/>
        <v>#DIV/0!</v>
      </c>
    </row>
    <row r="119" spans="5:13" ht="13" customHeight="1">
      <c r="E119" s="25">
        <v>118</v>
      </c>
      <c r="F119" s="70">
        <f>D11</f>
        <v>0</v>
      </c>
      <c r="G119" s="71"/>
      <c r="H119" s="70"/>
      <c r="I119" s="70"/>
      <c r="J119" s="71"/>
      <c r="K119" s="70">
        <f>D27</f>
        <v>0</v>
      </c>
      <c r="L119" s="71"/>
      <c r="M119" s="48" t="e">
        <f t="shared" si="1"/>
        <v>#DIV/0!</v>
      </c>
    </row>
    <row r="120" spans="5:13" ht="13" customHeight="1">
      <c r="E120" s="25">
        <v>119</v>
      </c>
      <c r="F120" s="70">
        <f>D11</f>
        <v>0</v>
      </c>
      <c r="G120" s="71"/>
      <c r="H120" s="70"/>
      <c r="I120" s="70"/>
      <c r="J120" s="71"/>
      <c r="K120" s="70">
        <f>D27</f>
        <v>0</v>
      </c>
      <c r="L120" s="71"/>
      <c r="M120" s="48" t="e">
        <f t="shared" si="1"/>
        <v>#DIV/0!</v>
      </c>
    </row>
    <row r="121" spans="5:13" ht="13" customHeight="1">
      <c r="E121" s="25">
        <v>120</v>
      </c>
      <c r="F121" s="70">
        <f>D11</f>
        <v>0</v>
      </c>
      <c r="G121" s="70">
        <f>D6</f>
        <v>0</v>
      </c>
      <c r="H121" s="70"/>
      <c r="I121" s="70"/>
      <c r="J121" s="71"/>
      <c r="K121" s="70">
        <f>D27</f>
        <v>0</v>
      </c>
      <c r="L121" s="70" t="e">
        <f>D14</f>
        <v>#DIV/0!</v>
      </c>
      <c r="M121" s="48" t="e">
        <f t="shared" si="1"/>
        <v>#DIV/0!</v>
      </c>
    </row>
    <row r="122" spans="5:13" ht="13" customHeight="1">
      <c r="E122" s="25">
        <v>121</v>
      </c>
      <c r="F122" s="70">
        <f>D11</f>
        <v>0</v>
      </c>
      <c r="G122" s="71"/>
      <c r="H122" s="70"/>
      <c r="I122" s="70"/>
      <c r="J122" s="71"/>
      <c r="K122" s="70">
        <f>D27</f>
        <v>0</v>
      </c>
      <c r="L122" s="71"/>
      <c r="M122" s="48" t="e">
        <f t="shared" si="1"/>
        <v>#DIV/0!</v>
      </c>
    </row>
    <row r="123" spans="5:13" ht="13" customHeight="1">
      <c r="E123" s="25">
        <v>122</v>
      </c>
      <c r="F123" s="70">
        <f>D11</f>
        <v>0</v>
      </c>
      <c r="G123" s="71"/>
      <c r="H123" s="70"/>
      <c r="I123" s="70"/>
      <c r="J123" s="71"/>
      <c r="K123" s="70">
        <f>D27</f>
        <v>0</v>
      </c>
      <c r="L123" s="71"/>
      <c r="M123" s="48" t="e">
        <f t="shared" si="1"/>
        <v>#DIV/0!</v>
      </c>
    </row>
    <row r="124" spans="5:13" ht="13" customHeight="1">
      <c r="E124" s="25">
        <v>123</v>
      </c>
      <c r="F124" s="70">
        <f>D11</f>
        <v>0</v>
      </c>
      <c r="G124" s="71"/>
      <c r="H124" s="70"/>
      <c r="I124" s="70"/>
      <c r="J124" s="71"/>
      <c r="K124" s="70">
        <f>D27</f>
        <v>0</v>
      </c>
      <c r="L124" s="71"/>
      <c r="M124" s="48" t="e">
        <f t="shared" si="1"/>
        <v>#DIV/0!</v>
      </c>
    </row>
    <row r="125" spans="5:13" ht="13" customHeight="1">
      <c r="E125" s="25">
        <v>124</v>
      </c>
      <c r="F125" s="70">
        <f>D11</f>
        <v>0</v>
      </c>
      <c r="G125" s="71"/>
      <c r="H125" s="70"/>
      <c r="I125" s="70"/>
      <c r="J125" s="71"/>
      <c r="K125" s="70">
        <f>D27</f>
        <v>0</v>
      </c>
      <c r="L125" s="71"/>
      <c r="M125" s="48" t="e">
        <f t="shared" si="1"/>
        <v>#DIV/0!</v>
      </c>
    </row>
    <row r="126" spans="5:13" ht="13" customHeight="1">
      <c r="E126" s="25">
        <v>125</v>
      </c>
      <c r="F126" s="70">
        <f>D11</f>
        <v>0</v>
      </c>
      <c r="G126" s="71"/>
      <c r="H126" s="70"/>
      <c r="I126" s="70"/>
      <c r="J126" s="70">
        <f>D17</f>
        <v>0</v>
      </c>
      <c r="K126" s="70">
        <f>D27</f>
        <v>0</v>
      </c>
      <c r="L126" s="71"/>
      <c r="M126" s="48" t="e">
        <f t="shared" si="1"/>
        <v>#DIV/0!</v>
      </c>
    </row>
    <row r="127" spans="5:13" ht="13" customHeight="1">
      <c r="E127" s="25">
        <v>126</v>
      </c>
      <c r="F127" s="70">
        <f>D11</f>
        <v>0</v>
      </c>
      <c r="G127" s="71"/>
      <c r="H127" s="70"/>
      <c r="I127" s="70"/>
      <c r="J127" s="71"/>
      <c r="K127" s="70">
        <f>D27</f>
        <v>0</v>
      </c>
      <c r="L127" s="71"/>
      <c r="M127" s="48" t="e">
        <f t="shared" si="1"/>
        <v>#DIV/0!</v>
      </c>
    </row>
    <row r="128" spans="5:13" ht="13" customHeight="1">
      <c r="E128" s="25">
        <v>127</v>
      </c>
      <c r="F128" s="70">
        <f>D11</f>
        <v>0</v>
      </c>
      <c r="G128" s="71"/>
      <c r="H128" s="70"/>
      <c r="I128" s="70"/>
      <c r="J128" s="71"/>
      <c r="K128" s="70">
        <f>D27</f>
        <v>0</v>
      </c>
      <c r="L128" s="71"/>
      <c r="M128" s="48" t="e">
        <f t="shared" si="1"/>
        <v>#DIV/0!</v>
      </c>
    </row>
    <row r="129" spans="5:13" ht="13" customHeight="1">
      <c r="E129" s="25">
        <v>128</v>
      </c>
      <c r="F129" s="70">
        <f>D11</f>
        <v>0</v>
      </c>
      <c r="G129" s="71"/>
      <c r="H129" s="70"/>
      <c r="I129" s="70"/>
      <c r="J129" s="71"/>
      <c r="K129" s="70">
        <f>D27</f>
        <v>0</v>
      </c>
      <c r="L129" s="70" t="e">
        <f>D14</f>
        <v>#DIV/0!</v>
      </c>
      <c r="M129" s="48" t="e">
        <f t="shared" si="1"/>
        <v>#DIV/0!</v>
      </c>
    </row>
    <row r="130" spans="5:13" ht="13" customHeight="1">
      <c r="E130" s="25">
        <v>129</v>
      </c>
      <c r="F130" s="70">
        <f>D11</f>
        <v>0</v>
      </c>
      <c r="G130" s="71"/>
      <c r="H130" s="70"/>
      <c r="I130" s="70"/>
      <c r="J130" s="71"/>
      <c r="K130" s="70">
        <f>D27</f>
        <v>0</v>
      </c>
      <c r="L130" s="71"/>
      <c r="M130" s="48" t="e">
        <f t="shared" si="1"/>
        <v>#DIV/0!</v>
      </c>
    </row>
    <row r="131" spans="5:13" ht="13" customHeight="1">
      <c r="E131" s="25">
        <v>130</v>
      </c>
      <c r="F131" s="70">
        <f>D11</f>
        <v>0</v>
      </c>
      <c r="G131" s="71"/>
      <c r="H131" s="70">
        <f>Q3</f>
        <v>0</v>
      </c>
      <c r="I131" s="70">
        <f>Q4</f>
        <v>0</v>
      </c>
      <c r="J131" s="71"/>
      <c r="K131" s="70">
        <f>D27</f>
        <v>0</v>
      </c>
      <c r="L131" s="71"/>
      <c r="M131" s="48" t="e">
        <f t="shared" si="1"/>
        <v>#DIV/0!</v>
      </c>
    </row>
    <row r="132" spans="5:13" ht="13" customHeight="1">
      <c r="E132" s="25">
        <v>131</v>
      </c>
      <c r="F132" s="70">
        <f>D11</f>
        <v>0</v>
      </c>
      <c r="G132" s="71"/>
      <c r="H132" s="70"/>
      <c r="I132" s="70"/>
      <c r="J132" s="71"/>
      <c r="K132" s="70">
        <f>D27</f>
        <v>0</v>
      </c>
      <c r="L132" s="71"/>
      <c r="M132" s="48" t="e">
        <f t="shared" ref="M132:M195" si="2">M131+SUM(F132:I132)-SUM(J132:L132)</f>
        <v>#DIV/0!</v>
      </c>
    </row>
    <row r="133" spans="5:13" ht="13" customHeight="1">
      <c r="E133" s="25">
        <v>132</v>
      </c>
      <c r="F133" s="70">
        <f>D11</f>
        <v>0</v>
      </c>
      <c r="G133" s="71"/>
      <c r="H133" s="70"/>
      <c r="I133" s="70"/>
      <c r="J133" s="71"/>
      <c r="K133" s="70">
        <f>D27</f>
        <v>0</v>
      </c>
      <c r="L133" s="71"/>
      <c r="M133" s="48" t="e">
        <f t="shared" si="2"/>
        <v>#DIV/0!</v>
      </c>
    </row>
    <row r="134" spans="5:13" ht="13" customHeight="1">
      <c r="E134" s="25">
        <v>133</v>
      </c>
      <c r="F134" s="70">
        <f>D11</f>
        <v>0</v>
      </c>
      <c r="G134" s="71"/>
      <c r="H134" s="70"/>
      <c r="I134" s="70"/>
      <c r="J134" s="71"/>
      <c r="K134" s="70">
        <f>D27</f>
        <v>0</v>
      </c>
      <c r="L134" s="71"/>
      <c r="M134" s="48" t="e">
        <f t="shared" si="2"/>
        <v>#DIV/0!</v>
      </c>
    </row>
    <row r="135" spans="5:13" ht="13" customHeight="1">
      <c r="E135" s="25">
        <v>134</v>
      </c>
      <c r="F135" s="70">
        <f>D11</f>
        <v>0</v>
      </c>
      <c r="G135" s="71"/>
      <c r="H135" s="70"/>
      <c r="I135" s="70"/>
      <c r="J135" s="71"/>
      <c r="K135" s="70">
        <f>D27</f>
        <v>0</v>
      </c>
      <c r="L135" s="71"/>
      <c r="M135" s="48" t="e">
        <f t="shared" si="2"/>
        <v>#DIV/0!</v>
      </c>
    </row>
    <row r="136" spans="5:13" ht="13" customHeight="1">
      <c r="E136" s="25">
        <v>135</v>
      </c>
      <c r="F136" s="70">
        <f>D11</f>
        <v>0</v>
      </c>
      <c r="G136" s="70"/>
      <c r="H136" s="70"/>
      <c r="I136" s="70"/>
      <c r="J136" s="71"/>
      <c r="K136" s="70">
        <f>D27</f>
        <v>0</v>
      </c>
      <c r="L136" s="70" t="e">
        <f>D14</f>
        <v>#DIV/0!</v>
      </c>
      <c r="M136" s="48" t="e">
        <f t="shared" si="2"/>
        <v>#DIV/0!</v>
      </c>
    </row>
    <row r="137" spans="5:13" ht="13" customHeight="1">
      <c r="E137" s="25">
        <v>136</v>
      </c>
      <c r="F137" s="70">
        <f>D11</f>
        <v>0</v>
      </c>
      <c r="G137" s="71"/>
      <c r="H137" s="70"/>
      <c r="I137" s="70"/>
      <c r="J137" s="71"/>
      <c r="K137" s="70">
        <f>D27</f>
        <v>0</v>
      </c>
      <c r="L137" s="71"/>
      <c r="M137" s="48" t="e">
        <f t="shared" si="2"/>
        <v>#DIV/0!</v>
      </c>
    </row>
    <row r="138" spans="5:13" ht="13" customHeight="1">
      <c r="E138" s="25">
        <v>137</v>
      </c>
      <c r="F138" s="70">
        <f>D11</f>
        <v>0</v>
      </c>
      <c r="G138" s="71"/>
      <c r="H138" s="70"/>
      <c r="I138" s="70"/>
      <c r="J138" s="71"/>
      <c r="K138" s="70">
        <f>D27</f>
        <v>0</v>
      </c>
      <c r="L138" s="71"/>
      <c r="M138" s="48" t="e">
        <f t="shared" si="2"/>
        <v>#DIV/0!</v>
      </c>
    </row>
    <row r="139" spans="5:13" ht="13" customHeight="1">
      <c r="E139" s="25">
        <v>138</v>
      </c>
      <c r="F139" s="70">
        <f>D11</f>
        <v>0</v>
      </c>
      <c r="G139" s="71"/>
      <c r="H139" s="70"/>
      <c r="I139" s="70"/>
      <c r="J139" s="71"/>
      <c r="K139" s="70">
        <f>D27</f>
        <v>0</v>
      </c>
      <c r="L139" s="71"/>
      <c r="M139" s="48" t="e">
        <f t="shared" si="2"/>
        <v>#DIV/0!</v>
      </c>
    </row>
    <row r="140" spans="5:13" ht="13" customHeight="1">
      <c r="E140" s="25">
        <v>139</v>
      </c>
      <c r="F140" s="70">
        <f>D11</f>
        <v>0</v>
      </c>
      <c r="G140" s="71"/>
      <c r="H140" s="70"/>
      <c r="I140" s="70"/>
      <c r="J140" s="71"/>
      <c r="K140" s="70">
        <f>D27</f>
        <v>0</v>
      </c>
      <c r="L140" s="71"/>
      <c r="M140" s="48" t="e">
        <f t="shared" si="2"/>
        <v>#DIV/0!</v>
      </c>
    </row>
    <row r="141" spans="5:13" ht="13" customHeight="1">
      <c r="E141" s="25">
        <v>140</v>
      </c>
      <c r="F141" s="70">
        <f>D11</f>
        <v>0</v>
      </c>
      <c r="G141" s="71"/>
      <c r="H141" s="70"/>
      <c r="I141" s="70"/>
      <c r="J141" s="71"/>
      <c r="K141" s="70">
        <f>D27</f>
        <v>0</v>
      </c>
      <c r="L141" s="71"/>
      <c r="M141" s="48" t="e">
        <f t="shared" si="2"/>
        <v>#DIV/0!</v>
      </c>
    </row>
    <row r="142" spans="5:13" ht="13" customHeight="1">
      <c r="E142" s="25">
        <v>141</v>
      </c>
      <c r="F142" s="70">
        <f>D11</f>
        <v>0</v>
      </c>
      <c r="G142" s="71"/>
      <c r="H142" s="70"/>
      <c r="I142" s="70"/>
      <c r="J142" s="71"/>
      <c r="K142" s="70">
        <f>D27</f>
        <v>0</v>
      </c>
      <c r="L142" s="71"/>
      <c r="M142" s="48" t="e">
        <f t="shared" si="2"/>
        <v>#DIV/0!</v>
      </c>
    </row>
    <row r="143" spans="5:13" ht="13" customHeight="1">
      <c r="E143" s="25">
        <v>142</v>
      </c>
      <c r="F143" s="70">
        <f>D11</f>
        <v>0</v>
      </c>
      <c r="G143" s="71"/>
      <c r="H143" s="70"/>
      <c r="I143" s="70"/>
      <c r="J143" s="71"/>
      <c r="K143" s="70">
        <f>D27</f>
        <v>0</v>
      </c>
      <c r="L143" s="70" t="e">
        <f>D14</f>
        <v>#DIV/0!</v>
      </c>
      <c r="M143" s="48" t="e">
        <f t="shared" si="2"/>
        <v>#DIV/0!</v>
      </c>
    </row>
    <row r="144" spans="5:13" ht="13" customHeight="1">
      <c r="E144" s="25">
        <v>143</v>
      </c>
      <c r="F144" s="70">
        <f>D11</f>
        <v>0</v>
      </c>
      <c r="G144" s="71"/>
      <c r="H144" s="70"/>
      <c r="I144" s="70"/>
      <c r="J144" s="71"/>
      <c r="K144" s="70">
        <f>D27</f>
        <v>0</v>
      </c>
      <c r="L144" s="71"/>
      <c r="M144" s="48" t="e">
        <f t="shared" si="2"/>
        <v>#DIV/0!</v>
      </c>
    </row>
    <row r="145" spans="5:13" ht="13" customHeight="1">
      <c r="E145" s="25">
        <v>144</v>
      </c>
      <c r="F145" s="70">
        <f>D11</f>
        <v>0</v>
      </c>
      <c r="G145" s="71"/>
      <c r="H145" s="70"/>
      <c r="I145" s="70"/>
      <c r="J145" s="71"/>
      <c r="K145" s="70">
        <f>D27</f>
        <v>0</v>
      </c>
      <c r="L145" s="71"/>
      <c r="M145" s="48" t="e">
        <f t="shared" si="2"/>
        <v>#DIV/0!</v>
      </c>
    </row>
    <row r="146" spans="5:13" ht="13" customHeight="1">
      <c r="E146" s="25">
        <v>145</v>
      </c>
      <c r="F146" s="70">
        <f>D11</f>
        <v>0</v>
      </c>
      <c r="G146" s="71"/>
      <c r="H146" s="70">
        <f>Q3</f>
        <v>0</v>
      </c>
      <c r="I146" s="70">
        <f>Q4</f>
        <v>0</v>
      </c>
      <c r="J146" s="71"/>
      <c r="K146" s="70">
        <f>D27</f>
        <v>0</v>
      </c>
      <c r="L146" s="71"/>
      <c r="M146" s="48" t="e">
        <f t="shared" si="2"/>
        <v>#DIV/0!</v>
      </c>
    </row>
    <row r="147" spans="5:13" ht="13" customHeight="1">
      <c r="E147" s="25">
        <v>146</v>
      </c>
      <c r="F147" s="70">
        <f>D11</f>
        <v>0</v>
      </c>
      <c r="G147" s="71"/>
      <c r="H147" s="70"/>
      <c r="I147" s="70"/>
      <c r="J147" s="71"/>
      <c r="K147" s="70">
        <f>D27</f>
        <v>0</v>
      </c>
      <c r="L147" s="71"/>
      <c r="M147" s="48" t="e">
        <f t="shared" si="2"/>
        <v>#DIV/0!</v>
      </c>
    </row>
    <row r="148" spans="5:13" ht="13" customHeight="1">
      <c r="E148" s="25">
        <v>147</v>
      </c>
      <c r="F148" s="70">
        <f>D11</f>
        <v>0</v>
      </c>
      <c r="G148" s="71"/>
      <c r="H148" s="70"/>
      <c r="I148" s="70"/>
      <c r="J148" s="71"/>
      <c r="K148" s="70">
        <f>D27</f>
        <v>0</v>
      </c>
      <c r="L148" s="71"/>
      <c r="M148" s="48" t="e">
        <f t="shared" si="2"/>
        <v>#DIV/0!</v>
      </c>
    </row>
    <row r="149" spans="5:13" ht="13" customHeight="1">
      <c r="E149" s="25">
        <v>148</v>
      </c>
      <c r="F149" s="70">
        <f>D11</f>
        <v>0</v>
      </c>
      <c r="G149" s="71"/>
      <c r="H149" s="70"/>
      <c r="I149" s="70"/>
      <c r="J149" s="71"/>
      <c r="K149" s="70">
        <f>D27</f>
        <v>0</v>
      </c>
      <c r="L149" s="71"/>
      <c r="M149" s="48" t="e">
        <f t="shared" si="2"/>
        <v>#DIV/0!</v>
      </c>
    </row>
    <row r="150" spans="5:13" ht="13" customHeight="1">
      <c r="E150" s="25">
        <v>149</v>
      </c>
      <c r="F150" s="70">
        <f>D11</f>
        <v>0</v>
      </c>
      <c r="G150" s="71"/>
      <c r="H150" s="70"/>
      <c r="I150" s="70"/>
      <c r="J150" s="71"/>
      <c r="K150" s="70">
        <f>D27</f>
        <v>0</v>
      </c>
      <c r="L150" s="71"/>
      <c r="M150" s="48" t="e">
        <f t="shared" si="2"/>
        <v>#DIV/0!</v>
      </c>
    </row>
    <row r="151" spans="5:13" ht="13" customHeight="1">
      <c r="E151" s="25">
        <v>150</v>
      </c>
      <c r="F151" s="70">
        <f>D11</f>
        <v>0</v>
      </c>
      <c r="G151" s="70">
        <f>D6</f>
        <v>0</v>
      </c>
      <c r="H151" s="70"/>
      <c r="I151" s="70"/>
      <c r="J151" s="71"/>
      <c r="K151" s="70">
        <f>D27</f>
        <v>0</v>
      </c>
      <c r="L151" s="70" t="e">
        <f>D14</f>
        <v>#DIV/0!</v>
      </c>
      <c r="M151" s="48" t="e">
        <f t="shared" si="2"/>
        <v>#DIV/0!</v>
      </c>
    </row>
    <row r="152" spans="5:13" ht="13" customHeight="1">
      <c r="E152" s="25">
        <v>151</v>
      </c>
      <c r="F152" s="70">
        <f>D11</f>
        <v>0</v>
      </c>
      <c r="G152" s="71"/>
      <c r="H152" s="70"/>
      <c r="I152" s="70"/>
      <c r="J152" s="71"/>
      <c r="K152" s="70">
        <f>D27</f>
        <v>0</v>
      </c>
      <c r="L152" s="71"/>
      <c r="M152" s="48" t="e">
        <f t="shared" si="2"/>
        <v>#DIV/0!</v>
      </c>
    </row>
    <row r="153" spans="5:13" ht="13" customHeight="1">
      <c r="E153" s="25">
        <v>152</v>
      </c>
      <c r="F153" s="70">
        <f>D11</f>
        <v>0</v>
      </c>
      <c r="G153" s="71"/>
      <c r="H153" s="70"/>
      <c r="I153" s="70"/>
      <c r="J153" s="71"/>
      <c r="K153" s="70">
        <f>D27</f>
        <v>0</v>
      </c>
      <c r="L153" s="71"/>
      <c r="M153" s="48" t="e">
        <f t="shared" si="2"/>
        <v>#DIV/0!</v>
      </c>
    </row>
    <row r="154" spans="5:13" ht="13" customHeight="1">
      <c r="E154" s="25">
        <v>153</v>
      </c>
      <c r="F154" s="70">
        <f>D11</f>
        <v>0</v>
      </c>
      <c r="G154" s="71"/>
      <c r="H154" s="70"/>
      <c r="I154" s="70"/>
      <c r="J154" s="71"/>
      <c r="K154" s="70">
        <f>D27</f>
        <v>0</v>
      </c>
      <c r="L154" s="71"/>
      <c r="M154" s="48" t="e">
        <f t="shared" si="2"/>
        <v>#DIV/0!</v>
      </c>
    </row>
    <row r="155" spans="5:13" ht="13" customHeight="1">
      <c r="E155" s="25">
        <v>154</v>
      </c>
      <c r="F155" s="70">
        <f>D11</f>
        <v>0</v>
      </c>
      <c r="G155" s="71"/>
      <c r="H155" s="70"/>
      <c r="I155" s="70"/>
      <c r="J155" s="71"/>
      <c r="K155" s="70">
        <f>D27</f>
        <v>0</v>
      </c>
      <c r="L155" s="71"/>
      <c r="M155" s="48" t="e">
        <f t="shared" si="2"/>
        <v>#DIV/0!</v>
      </c>
    </row>
    <row r="156" spans="5:13" ht="13" customHeight="1">
      <c r="E156" s="25">
        <v>155</v>
      </c>
      <c r="F156" s="70">
        <f>D11</f>
        <v>0</v>
      </c>
      <c r="G156" s="71"/>
      <c r="H156" s="70"/>
      <c r="I156" s="70"/>
      <c r="J156" s="70">
        <f>D17</f>
        <v>0</v>
      </c>
      <c r="K156" s="70">
        <f>D27</f>
        <v>0</v>
      </c>
      <c r="L156" s="71"/>
      <c r="M156" s="48" t="e">
        <f t="shared" si="2"/>
        <v>#DIV/0!</v>
      </c>
    </row>
    <row r="157" spans="5:13" ht="13" customHeight="1">
      <c r="E157" s="25">
        <v>156</v>
      </c>
      <c r="F157" s="70">
        <f>D11</f>
        <v>0</v>
      </c>
      <c r="G157" s="71"/>
      <c r="H157" s="70"/>
      <c r="I157" s="70"/>
      <c r="J157" s="71"/>
      <c r="K157" s="70">
        <f>D27</f>
        <v>0</v>
      </c>
      <c r="L157" s="71"/>
      <c r="M157" s="48" t="e">
        <f t="shared" si="2"/>
        <v>#DIV/0!</v>
      </c>
    </row>
    <row r="158" spans="5:13" ht="13" customHeight="1">
      <c r="E158" s="25">
        <v>157</v>
      </c>
      <c r="F158" s="70">
        <f>D11</f>
        <v>0</v>
      </c>
      <c r="G158" s="71"/>
      <c r="H158" s="70"/>
      <c r="I158" s="70"/>
      <c r="J158" s="71"/>
      <c r="K158" s="70">
        <f>D27</f>
        <v>0</v>
      </c>
      <c r="L158" s="71"/>
      <c r="M158" s="48" t="e">
        <f t="shared" si="2"/>
        <v>#DIV/0!</v>
      </c>
    </row>
    <row r="159" spans="5:13" ht="13" customHeight="1">
      <c r="E159" s="25">
        <v>158</v>
      </c>
      <c r="F159" s="70">
        <f>D11</f>
        <v>0</v>
      </c>
      <c r="G159" s="71"/>
      <c r="H159" s="70"/>
      <c r="I159" s="70"/>
      <c r="J159" s="71"/>
      <c r="K159" s="70">
        <f>D27</f>
        <v>0</v>
      </c>
      <c r="L159" s="70" t="e">
        <f>D14</f>
        <v>#DIV/0!</v>
      </c>
      <c r="M159" s="48" t="e">
        <f t="shared" si="2"/>
        <v>#DIV/0!</v>
      </c>
    </row>
    <row r="160" spans="5:13" ht="13" customHeight="1">
      <c r="E160" s="25">
        <v>159</v>
      </c>
      <c r="F160" s="70">
        <f>D11</f>
        <v>0</v>
      </c>
      <c r="G160" s="71"/>
      <c r="H160" s="70"/>
      <c r="I160" s="70"/>
      <c r="J160" s="71"/>
      <c r="K160" s="70">
        <f>D27</f>
        <v>0</v>
      </c>
      <c r="L160" s="71"/>
      <c r="M160" s="48" t="e">
        <f t="shared" si="2"/>
        <v>#DIV/0!</v>
      </c>
    </row>
    <row r="161" spans="5:13" ht="13" customHeight="1">
      <c r="E161" s="25">
        <v>160</v>
      </c>
      <c r="F161" s="70">
        <f>D11</f>
        <v>0</v>
      </c>
      <c r="G161" s="71"/>
      <c r="H161" s="70">
        <f>Q3</f>
        <v>0</v>
      </c>
      <c r="I161" s="70">
        <f>Q4</f>
        <v>0</v>
      </c>
      <c r="J161" s="71"/>
      <c r="K161" s="70">
        <f>D27</f>
        <v>0</v>
      </c>
      <c r="L161" s="71"/>
      <c r="M161" s="48" t="e">
        <f t="shared" si="2"/>
        <v>#DIV/0!</v>
      </c>
    </row>
    <row r="162" spans="5:13" ht="13" customHeight="1">
      <c r="E162" s="25">
        <v>161</v>
      </c>
      <c r="F162" s="70">
        <f>D11</f>
        <v>0</v>
      </c>
      <c r="G162" s="71"/>
      <c r="H162" s="70"/>
      <c r="I162" s="70"/>
      <c r="J162" s="71"/>
      <c r="K162" s="70">
        <f>D27</f>
        <v>0</v>
      </c>
      <c r="L162" s="71"/>
      <c r="M162" s="48" t="e">
        <f t="shared" si="2"/>
        <v>#DIV/0!</v>
      </c>
    </row>
    <row r="163" spans="5:13" ht="13" customHeight="1">
      <c r="E163" s="25">
        <v>162</v>
      </c>
      <c r="F163" s="70">
        <f>D11</f>
        <v>0</v>
      </c>
      <c r="G163" s="71"/>
      <c r="H163" s="70"/>
      <c r="I163" s="70"/>
      <c r="J163" s="71"/>
      <c r="K163" s="70">
        <f>D27</f>
        <v>0</v>
      </c>
      <c r="L163" s="71"/>
      <c r="M163" s="48" t="e">
        <f t="shared" si="2"/>
        <v>#DIV/0!</v>
      </c>
    </row>
    <row r="164" spans="5:13" ht="13" customHeight="1">
      <c r="E164" s="25">
        <v>163</v>
      </c>
      <c r="F164" s="70">
        <f>D11</f>
        <v>0</v>
      </c>
      <c r="G164" s="71"/>
      <c r="H164" s="70"/>
      <c r="I164" s="70"/>
      <c r="J164" s="71"/>
      <c r="K164" s="70">
        <f>D27</f>
        <v>0</v>
      </c>
      <c r="L164" s="71"/>
      <c r="M164" s="48" t="e">
        <f t="shared" si="2"/>
        <v>#DIV/0!</v>
      </c>
    </row>
    <row r="165" spans="5:13" ht="13" customHeight="1">
      <c r="E165" s="25">
        <v>164</v>
      </c>
      <c r="F165" s="70">
        <f>D11</f>
        <v>0</v>
      </c>
      <c r="G165" s="71"/>
      <c r="H165" s="70"/>
      <c r="I165" s="70"/>
      <c r="J165" s="71"/>
      <c r="K165" s="70">
        <f>D27</f>
        <v>0</v>
      </c>
      <c r="L165" s="71"/>
      <c r="M165" s="48" t="e">
        <f t="shared" si="2"/>
        <v>#DIV/0!</v>
      </c>
    </row>
    <row r="166" spans="5:13" ht="13" customHeight="1">
      <c r="E166" s="25">
        <v>165</v>
      </c>
      <c r="F166" s="70">
        <f>D11</f>
        <v>0</v>
      </c>
      <c r="G166" s="70"/>
      <c r="H166" s="70"/>
      <c r="I166" s="70"/>
      <c r="J166" s="71"/>
      <c r="K166" s="70">
        <f>D27</f>
        <v>0</v>
      </c>
      <c r="L166" s="70" t="e">
        <f>D14</f>
        <v>#DIV/0!</v>
      </c>
      <c r="M166" s="48" t="e">
        <f t="shared" si="2"/>
        <v>#DIV/0!</v>
      </c>
    </row>
    <row r="167" spans="5:13" ht="13" customHeight="1">
      <c r="E167" s="25">
        <v>166</v>
      </c>
      <c r="F167" s="70">
        <f>D11</f>
        <v>0</v>
      </c>
      <c r="G167" s="71"/>
      <c r="H167" s="70"/>
      <c r="I167" s="70"/>
      <c r="J167" s="71"/>
      <c r="K167" s="70">
        <f>D27</f>
        <v>0</v>
      </c>
      <c r="L167" s="71"/>
      <c r="M167" s="48" t="e">
        <f t="shared" si="2"/>
        <v>#DIV/0!</v>
      </c>
    </row>
    <row r="168" spans="5:13" ht="13" customHeight="1">
      <c r="E168" s="25">
        <v>167</v>
      </c>
      <c r="F168" s="70">
        <f>D11</f>
        <v>0</v>
      </c>
      <c r="G168" s="71"/>
      <c r="H168" s="70"/>
      <c r="I168" s="70"/>
      <c r="J168" s="71"/>
      <c r="K168" s="70">
        <f>D27</f>
        <v>0</v>
      </c>
      <c r="L168" s="71"/>
      <c r="M168" s="48" t="e">
        <f t="shared" si="2"/>
        <v>#DIV/0!</v>
      </c>
    </row>
    <row r="169" spans="5:13" ht="13" customHeight="1">
      <c r="E169" s="25">
        <v>168</v>
      </c>
      <c r="F169" s="70">
        <f>D11</f>
        <v>0</v>
      </c>
      <c r="G169" s="71"/>
      <c r="H169" s="70"/>
      <c r="I169" s="70"/>
      <c r="J169" s="71"/>
      <c r="K169" s="70">
        <f>D27</f>
        <v>0</v>
      </c>
      <c r="L169" s="71"/>
      <c r="M169" s="48" t="e">
        <f t="shared" si="2"/>
        <v>#DIV/0!</v>
      </c>
    </row>
    <row r="170" spans="5:13" ht="13" customHeight="1">
      <c r="E170" s="25">
        <v>169</v>
      </c>
      <c r="F170" s="70">
        <f>D11</f>
        <v>0</v>
      </c>
      <c r="G170" s="71"/>
      <c r="H170" s="70"/>
      <c r="I170" s="70"/>
      <c r="J170" s="71"/>
      <c r="K170" s="70">
        <f>D27</f>
        <v>0</v>
      </c>
      <c r="L170" s="71"/>
      <c r="M170" s="48" t="e">
        <f t="shared" si="2"/>
        <v>#DIV/0!</v>
      </c>
    </row>
    <row r="171" spans="5:13" ht="13" customHeight="1">
      <c r="E171" s="25">
        <v>170</v>
      </c>
      <c r="F171" s="70">
        <f>D11</f>
        <v>0</v>
      </c>
      <c r="G171" s="71"/>
      <c r="H171" s="70"/>
      <c r="I171" s="70"/>
      <c r="J171" s="71"/>
      <c r="K171" s="70">
        <f>D27</f>
        <v>0</v>
      </c>
      <c r="L171" s="71"/>
      <c r="M171" s="48" t="e">
        <f t="shared" si="2"/>
        <v>#DIV/0!</v>
      </c>
    </row>
    <row r="172" spans="5:13" ht="13" customHeight="1">
      <c r="E172" s="25">
        <v>171</v>
      </c>
      <c r="F172" s="70">
        <f>D11</f>
        <v>0</v>
      </c>
      <c r="G172" s="71"/>
      <c r="H172" s="70"/>
      <c r="I172" s="70"/>
      <c r="J172" s="71"/>
      <c r="K172" s="70">
        <f>D27</f>
        <v>0</v>
      </c>
      <c r="L172" s="71"/>
      <c r="M172" s="48" t="e">
        <f t="shared" si="2"/>
        <v>#DIV/0!</v>
      </c>
    </row>
    <row r="173" spans="5:13" ht="13" customHeight="1">
      <c r="E173" s="25">
        <v>172</v>
      </c>
      <c r="F173" s="70">
        <f>D11</f>
        <v>0</v>
      </c>
      <c r="G173" s="71"/>
      <c r="H173" s="70"/>
      <c r="I173" s="70"/>
      <c r="J173" s="71"/>
      <c r="K173" s="70">
        <f>D27</f>
        <v>0</v>
      </c>
      <c r="L173" s="70" t="e">
        <f>D14</f>
        <v>#DIV/0!</v>
      </c>
      <c r="M173" s="48" t="e">
        <f t="shared" si="2"/>
        <v>#DIV/0!</v>
      </c>
    </row>
    <row r="174" spans="5:13" ht="13" customHeight="1">
      <c r="E174" s="25">
        <v>173</v>
      </c>
      <c r="F174" s="70">
        <f>D11</f>
        <v>0</v>
      </c>
      <c r="G174" s="71"/>
      <c r="H174" s="70"/>
      <c r="I174" s="70"/>
      <c r="J174" s="71"/>
      <c r="K174" s="70">
        <f>D27</f>
        <v>0</v>
      </c>
      <c r="L174" s="71"/>
      <c r="M174" s="48" t="e">
        <f t="shared" si="2"/>
        <v>#DIV/0!</v>
      </c>
    </row>
    <row r="175" spans="5:13" ht="13" customHeight="1">
      <c r="E175" s="25">
        <v>174</v>
      </c>
      <c r="F175" s="70">
        <f>D11</f>
        <v>0</v>
      </c>
      <c r="G175" s="71"/>
      <c r="H175" s="70"/>
      <c r="I175" s="70"/>
      <c r="J175" s="71"/>
      <c r="K175" s="70">
        <f>D27</f>
        <v>0</v>
      </c>
      <c r="L175" s="71"/>
      <c r="M175" s="48" t="e">
        <f t="shared" si="2"/>
        <v>#DIV/0!</v>
      </c>
    </row>
    <row r="176" spans="5:13" ht="13" customHeight="1">
      <c r="E176" s="25">
        <v>175</v>
      </c>
      <c r="F176" s="70">
        <f>D11</f>
        <v>0</v>
      </c>
      <c r="G176" s="71"/>
      <c r="H176" s="70">
        <f>Q3</f>
        <v>0</v>
      </c>
      <c r="I176" s="70">
        <f>Q4</f>
        <v>0</v>
      </c>
      <c r="J176" s="71"/>
      <c r="K176" s="70">
        <f>D27</f>
        <v>0</v>
      </c>
      <c r="L176" s="71"/>
      <c r="M176" s="48" t="e">
        <f t="shared" si="2"/>
        <v>#DIV/0!</v>
      </c>
    </row>
    <row r="177" spans="5:13" ht="13" customHeight="1">
      <c r="E177" s="25">
        <v>176</v>
      </c>
      <c r="F177" s="70">
        <f>D11</f>
        <v>0</v>
      </c>
      <c r="G177" s="71"/>
      <c r="H177" s="70"/>
      <c r="I177" s="70"/>
      <c r="J177" s="71"/>
      <c r="K177" s="70">
        <f>D27</f>
        <v>0</v>
      </c>
      <c r="L177" s="71"/>
      <c r="M177" s="48" t="e">
        <f t="shared" si="2"/>
        <v>#DIV/0!</v>
      </c>
    </row>
    <row r="178" spans="5:13" ht="13" customHeight="1">
      <c r="E178" s="25">
        <v>177</v>
      </c>
      <c r="F178" s="70">
        <f>D11</f>
        <v>0</v>
      </c>
      <c r="G178" s="71"/>
      <c r="H178" s="70"/>
      <c r="I178" s="70"/>
      <c r="J178" s="71"/>
      <c r="K178" s="70">
        <f>D27</f>
        <v>0</v>
      </c>
      <c r="L178" s="71"/>
      <c r="M178" s="48" t="e">
        <f t="shared" si="2"/>
        <v>#DIV/0!</v>
      </c>
    </row>
    <row r="179" spans="5:13" ht="13" customHeight="1">
      <c r="E179" s="25">
        <v>178</v>
      </c>
      <c r="F179" s="70">
        <f>D11</f>
        <v>0</v>
      </c>
      <c r="G179" s="71"/>
      <c r="H179" s="70"/>
      <c r="I179" s="70"/>
      <c r="J179" s="71"/>
      <c r="K179" s="70">
        <f>D27</f>
        <v>0</v>
      </c>
      <c r="L179" s="71"/>
      <c r="M179" s="48" t="e">
        <f t="shared" si="2"/>
        <v>#DIV/0!</v>
      </c>
    </row>
    <row r="180" spans="5:13" ht="13" customHeight="1">
      <c r="E180" s="25">
        <v>179</v>
      </c>
      <c r="F180" s="70">
        <f>D11</f>
        <v>0</v>
      </c>
      <c r="G180" s="71"/>
      <c r="H180" s="70"/>
      <c r="I180" s="70"/>
      <c r="J180" s="71"/>
      <c r="K180" s="70">
        <f>D27</f>
        <v>0</v>
      </c>
      <c r="L180" s="71"/>
      <c r="M180" s="48" t="e">
        <f t="shared" si="2"/>
        <v>#DIV/0!</v>
      </c>
    </row>
    <row r="181" spans="5:13" ht="13" customHeight="1">
      <c r="E181" s="25">
        <v>180</v>
      </c>
      <c r="F181" s="70">
        <f>D11</f>
        <v>0</v>
      </c>
      <c r="G181" s="70">
        <f>D6</f>
        <v>0</v>
      </c>
      <c r="H181" s="70"/>
      <c r="I181" s="70"/>
      <c r="J181" s="71"/>
      <c r="K181" s="70">
        <f>D27</f>
        <v>0</v>
      </c>
      <c r="L181" s="70" t="e">
        <f>D14</f>
        <v>#DIV/0!</v>
      </c>
      <c r="M181" s="48" t="e">
        <f t="shared" si="2"/>
        <v>#DIV/0!</v>
      </c>
    </row>
    <row r="182" spans="5:13" ht="13" customHeight="1">
      <c r="E182" s="25">
        <v>181</v>
      </c>
      <c r="F182" s="70">
        <f>D11</f>
        <v>0</v>
      </c>
      <c r="G182" s="71"/>
      <c r="H182" s="70"/>
      <c r="I182" s="70"/>
      <c r="J182" s="71"/>
      <c r="K182" s="70">
        <f>D27</f>
        <v>0</v>
      </c>
      <c r="L182" s="71"/>
      <c r="M182" s="48" t="e">
        <f t="shared" si="2"/>
        <v>#DIV/0!</v>
      </c>
    </row>
    <row r="183" spans="5:13" ht="13" customHeight="1">
      <c r="E183" s="25">
        <v>182</v>
      </c>
      <c r="F183" s="70">
        <f>D11</f>
        <v>0</v>
      </c>
      <c r="G183" s="71"/>
      <c r="H183" s="70"/>
      <c r="I183" s="70"/>
      <c r="J183" s="71"/>
      <c r="K183" s="70">
        <f>D27</f>
        <v>0</v>
      </c>
      <c r="L183" s="71"/>
      <c r="M183" s="48" t="e">
        <f t="shared" si="2"/>
        <v>#DIV/0!</v>
      </c>
    </row>
    <row r="184" spans="5:13" ht="13" customHeight="1">
      <c r="E184" s="25">
        <v>183</v>
      </c>
      <c r="F184" s="70">
        <f>D11</f>
        <v>0</v>
      </c>
      <c r="G184" s="71"/>
      <c r="H184" s="70"/>
      <c r="I184" s="70"/>
      <c r="J184" s="71"/>
      <c r="K184" s="70">
        <f>D27</f>
        <v>0</v>
      </c>
      <c r="L184" s="71"/>
      <c r="M184" s="48" t="e">
        <f t="shared" si="2"/>
        <v>#DIV/0!</v>
      </c>
    </row>
    <row r="185" spans="5:13" ht="13" customHeight="1">
      <c r="E185" s="25">
        <v>184</v>
      </c>
      <c r="F185" s="70">
        <f>D11</f>
        <v>0</v>
      </c>
      <c r="G185" s="71"/>
      <c r="H185" s="70"/>
      <c r="I185" s="70"/>
      <c r="J185" s="71"/>
      <c r="K185" s="70">
        <f>D27</f>
        <v>0</v>
      </c>
      <c r="L185" s="71"/>
      <c r="M185" s="48" t="e">
        <f t="shared" si="2"/>
        <v>#DIV/0!</v>
      </c>
    </row>
    <row r="186" spans="5:13" ht="13" customHeight="1">
      <c r="E186" s="25">
        <v>185</v>
      </c>
      <c r="F186" s="70">
        <f>D11</f>
        <v>0</v>
      </c>
      <c r="G186" s="71"/>
      <c r="H186" s="70"/>
      <c r="I186" s="70"/>
      <c r="J186" s="70">
        <f>D17</f>
        <v>0</v>
      </c>
      <c r="K186" s="70">
        <f>D27</f>
        <v>0</v>
      </c>
      <c r="L186" s="71"/>
      <c r="M186" s="48" t="e">
        <f t="shared" si="2"/>
        <v>#DIV/0!</v>
      </c>
    </row>
    <row r="187" spans="5:13" ht="13" customHeight="1">
      <c r="E187" s="25">
        <v>186</v>
      </c>
      <c r="F187" s="70">
        <f>D11</f>
        <v>0</v>
      </c>
      <c r="G187" s="71"/>
      <c r="H187" s="70"/>
      <c r="I187" s="70"/>
      <c r="J187" s="71"/>
      <c r="K187" s="70">
        <f>D27</f>
        <v>0</v>
      </c>
      <c r="L187" s="71"/>
      <c r="M187" s="48" t="e">
        <f t="shared" si="2"/>
        <v>#DIV/0!</v>
      </c>
    </row>
    <row r="188" spans="5:13" ht="13" customHeight="1">
      <c r="E188" s="25">
        <v>187</v>
      </c>
      <c r="F188" s="70">
        <f>D11</f>
        <v>0</v>
      </c>
      <c r="G188" s="71"/>
      <c r="H188" s="70"/>
      <c r="I188" s="70"/>
      <c r="J188" s="71"/>
      <c r="K188" s="70">
        <f>D27</f>
        <v>0</v>
      </c>
      <c r="L188" s="71"/>
      <c r="M188" s="48" t="e">
        <f t="shared" si="2"/>
        <v>#DIV/0!</v>
      </c>
    </row>
    <row r="189" spans="5:13" ht="13" customHeight="1">
      <c r="E189" s="25">
        <v>188</v>
      </c>
      <c r="F189" s="70">
        <f>D11</f>
        <v>0</v>
      </c>
      <c r="G189" s="71"/>
      <c r="H189" s="70"/>
      <c r="I189" s="70"/>
      <c r="J189" s="71"/>
      <c r="K189" s="70">
        <f>D27</f>
        <v>0</v>
      </c>
      <c r="L189" s="70" t="e">
        <f>D14</f>
        <v>#DIV/0!</v>
      </c>
      <c r="M189" s="48" t="e">
        <f t="shared" si="2"/>
        <v>#DIV/0!</v>
      </c>
    </row>
    <row r="190" spans="5:13" ht="13" customHeight="1">
      <c r="E190" s="25">
        <v>189</v>
      </c>
      <c r="F190" s="70">
        <f>D11</f>
        <v>0</v>
      </c>
      <c r="G190" s="71"/>
      <c r="H190" s="70"/>
      <c r="I190" s="70"/>
      <c r="J190" s="71"/>
      <c r="K190" s="70">
        <f>D27</f>
        <v>0</v>
      </c>
      <c r="L190" s="71"/>
      <c r="M190" s="48" t="e">
        <f t="shared" si="2"/>
        <v>#DIV/0!</v>
      </c>
    </row>
    <row r="191" spans="5:13" ht="13" customHeight="1">
      <c r="E191" s="25">
        <v>190</v>
      </c>
      <c r="F191" s="70">
        <f>D11</f>
        <v>0</v>
      </c>
      <c r="G191" s="71"/>
      <c r="H191" s="70">
        <f>Q3</f>
        <v>0</v>
      </c>
      <c r="I191" s="70">
        <f>Q4</f>
        <v>0</v>
      </c>
      <c r="J191" s="71"/>
      <c r="K191" s="70">
        <f>D27</f>
        <v>0</v>
      </c>
      <c r="L191" s="71"/>
      <c r="M191" s="48" t="e">
        <f t="shared" si="2"/>
        <v>#DIV/0!</v>
      </c>
    </row>
    <row r="192" spans="5:13" ht="13" customHeight="1">
      <c r="E192" s="25">
        <v>191</v>
      </c>
      <c r="F192" s="70">
        <f>D11</f>
        <v>0</v>
      </c>
      <c r="G192" s="71"/>
      <c r="H192" s="70"/>
      <c r="I192" s="70"/>
      <c r="J192" s="71"/>
      <c r="K192" s="70">
        <f>D27</f>
        <v>0</v>
      </c>
      <c r="L192" s="71"/>
      <c r="M192" s="48" t="e">
        <f t="shared" si="2"/>
        <v>#DIV/0!</v>
      </c>
    </row>
    <row r="193" spans="5:13" ht="13" customHeight="1">
      <c r="E193" s="25">
        <v>192</v>
      </c>
      <c r="F193" s="70">
        <f>D11</f>
        <v>0</v>
      </c>
      <c r="G193" s="71"/>
      <c r="H193" s="70"/>
      <c r="I193" s="70"/>
      <c r="J193" s="71"/>
      <c r="K193" s="70">
        <f>D27</f>
        <v>0</v>
      </c>
      <c r="L193" s="71"/>
      <c r="M193" s="48" t="e">
        <f t="shared" si="2"/>
        <v>#DIV/0!</v>
      </c>
    </row>
    <row r="194" spans="5:13" ht="13" customHeight="1">
      <c r="E194" s="25">
        <v>193</v>
      </c>
      <c r="F194" s="70">
        <f>D11</f>
        <v>0</v>
      </c>
      <c r="G194" s="71"/>
      <c r="H194" s="70"/>
      <c r="I194" s="70"/>
      <c r="J194" s="71"/>
      <c r="K194" s="70">
        <f>D27</f>
        <v>0</v>
      </c>
      <c r="L194" s="71"/>
      <c r="M194" s="48" t="e">
        <f t="shared" si="2"/>
        <v>#DIV/0!</v>
      </c>
    </row>
    <row r="195" spans="5:13" ht="13" customHeight="1">
      <c r="E195" s="25">
        <v>194</v>
      </c>
      <c r="F195" s="70">
        <f>D11</f>
        <v>0</v>
      </c>
      <c r="G195" s="71"/>
      <c r="H195" s="70"/>
      <c r="I195" s="70"/>
      <c r="J195" s="71"/>
      <c r="K195" s="70">
        <f>D27</f>
        <v>0</v>
      </c>
      <c r="L195" s="71"/>
      <c r="M195" s="48" t="e">
        <f t="shared" si="2"/>
        <v>#DIV/0!</v>
      </c>
    </row>
    <row r="196" spans="5:13" ht="13" customHeight="1">
      <c r="E196" s="25">
        <v>195</v>
      </c>
      <c r="F196" s="70">
        <f>D11</f>
        <v>0</v>
      </c>
      <c r="G196" s="70"/>
      <c r="H196" s="70"/>
      <c r="I196" s="70"/>
      <c r="J196" s="71"/>
      <c r="K196" s="70">
        <f>D27</f>
        <v>0</v>
      </c>
      <c r="L196" s="70" t="e">
        <f>D14</f>
        <v>#DIV/0!</v>
      </c>
      <c r="M196" s="48" t="e">
        <f t="shared" ref="M196:M259" si="3">M195+SUM(F196:I196)-SUM(J196:L196)</f>
        <v>#DIV/0!</v>
      </c>
    </row>
    <row r="197" spans="5:13" ht="13" customHeight="1">
      <c r="E197" s="25">
        <v>196</v>
      </c>
      <c r="F197" s="70">
        <f>D11</f>
        <v>0</v>
      </c>
      <c r="G197" s="71"/>
      <c r="H197" s="70"/>
      <c r="I197" s="70"/>
      <c r="J197" s="71"/>
      <c r="K197" s="70">
        <f>D27</f>
        <v>0</v>
      </c>
      <c r="L197" s="71"/>
      <c r="M197" s="48" t="e">
        <f t="shared" si="3"/>
        <v>#DIV/0!</v>
      </c>
    </row>
    <row r="198" spans="5:13" ht="13" customHeight="1">
      <c r="E198" s="25">
        <v>197</v>
      </c>
      <c r="F198" s="70">
        <f>D11</f>
        <v>0</v>
      </c>
      <c r="G198" s="71"/>
      <c r="H198" s="70"/>
      <c r="I198" s="70"/>
      <c r="J198" s="71"/>
      <c r="K198" s="70">
        <f>D27</f>
        <v>0</v>
      </c>
      <c r="L198" s="71"/>
      <c r="M198" s="48" t="e">
        <f t="shared" si="3"/>
        <v>#DIV/0!</v>
      </c>
    </row>
    <row r="199" spans="5:13" ht="13" customHeight="1">
      <c r="E199" s="25">
        <v>198</v>
      </c>
      <c r="F199" s="70">
        <f>D11</f>
        <v>0</v>
      </c>
      <c r="G199" s="71"/>
      <c r="H199" s="70"/>
      <c r="I199" s="70"/>
      <c r="J199" s="71"/>
      <c r="K199" s="70">
        <f>D27</f>
        <v>0</v>
      </c>
      <c r="L199" s="71"/>
      <c r="M199" s="48" t="e">
        <f t="shared" si="3"/>
        <v>#DIV/0!</v>
      </c>
    </row>
    <row r="200" spans="5:13" ht="13" customHeight="1">
      <c r="E200" s="25">
        <v>199</v>
      </c>
      <c r="F200" s="70">
        <f>D11</f>
        <v>0</v>
      </c>
      <c r="G200" s="71"/>
      <c r="H200" s="70"/>
      <c r="I200" s="70"/>
      <c r="J200" s="71"/>
      <c r="K200" s="70">
        <f>D27</f>
        <v>0</v>
      </c>
      <c r="L200" s="71"/>
      <c r="M200" s="48" t="e">
        <f t="shared" si="3"/>
        <v>#DIV/0!</v>
      </c>
    </row>
    <row r="201" spans="5:13" ht="13" customHeight="1">
      <c r="E201" s="25">
        <v>200</v>
      </c>
      <c r="F201" s="70">
        <f>D11</f>
        <v>0</v>
      </c>
      <c r="G201" s="71"/>
      <c r="H201" s="70"/>
      <c r="I201" s="70"/>
      <c r="J201" s="71"/>
      <c r="K201" s="70">
        <f>D27</f>
        <v>0</v>
      </c>
      <c r="L201" s="71"/>
      <c r="M201" s="48" t="e">
        <f t="shared" si="3"/>
        <v>#DIV/0!</v>
      </c>
    </row>
    <row r="202" spans="5:13" ht="13" customHeight="1">
      <c r="E202" s="25">
        <v>201</v>
      </c>
      <c r="F202" s="70">
        <f>D11</f>
        <v>0</v>
      </c>
      <c r="G202" s="71"/>
      <c r="H202" s="70"/>
      <c r="I202" s="70"/>
      <c r="J202" s="71"/>
      <c r="K202" s="70">
        <f>D27</f>
        <v>0</v>
      </c>
      <c r="L202" s="71"/>
      <c r="M202" s="48" t="e">
        <f t="shared" si="3"/>
        <v>#DIV/0!</v>
      </c>
    </row>
    <row r="203" spans="5:13" ht="13" customHeight="1">
      <c r="E203" s="25">
        <v>202</v>
      </c>
      <c r="F203" s="70">
        <f>D11</f>
        <v>0</v>
      </c>
      <c r="G203" s="71"/>
      <c r="H203" s="70"/>
      <c r="I203" s="70"/>
      <c r="J203" s="71"/>
      <c r="K203" s="70">
        <f>D27</f>
        <v>0</v>
      </c>
      <c r="L203" s="70" t="e">
        <f>D14</f>
        <v>#DIV/0!</v>
      </c>
      <c r="M203" s="48" t="e">
        <f t="shared" si="3"/>
        <v>#DIV/0!</v>
      </c>
    </row>
    <row r="204" spans="5:13" ht="13" customHeight="1">
      <c r="E204" s="25">
        <v>203</v>
      </c>
      <c r="F204" s="70">
        <f>D11</f>
        <v>0</v>
      </c>
      <c r="G204" s="71"/>
      <c r="H204" s="70"/>
      <c r="I204" s="70"/>
      <c r="J204" s="71"/>
      <c r="K204" s="70">
        <f>D27</f>
        <v>0</v>
      </c>
      <c r="L204" s="71"/>
      <c r="M204" s="48" t="e">
        <f t="shared" si="3"/>
        <v>#DIV/0!</v>
      </c>
    </row>
    <row r="205" spans="5:13" ht="13" customHeight="1">
      <c r="E205" s="25">
        <v>204</v>
      </c>
      <c r="F205" s="70">
        <f>D11</f>
        <v>0</v>
      </c>
      <c r="G205" s="71"/>
      <c r="H205" s="70"/>
      <c r="I205" s="70"/>
      <c r="J205" s="71"/>
      <c r="K205" s="70">
        <f>D27</f>
        <v>0</v>
      </c>
      <c r="L205" s="71"/>
      <c r="M205" s="48" t="e">
        <f t="shared" si="3"/>
        <v>#DIV/0!</v>
      </c>
    </row>
    <row r="206" spans="5:13" ht="13" customHeight="1">
      <c r="E206" s="25">
        <v>205</v>
      </c>
      <c r="F206" s="70">
        <f>D11</f>
        <v>0</v>
      </c>
      <c r="G206" s="71"/>
      <c r="H206" s="70">
        <f>Q3</f>
        <v>0</v>
      </c>
      <c r="I206" s="70">
        <f>Q4</f>
        <v>0</v>
      </c>
      <c r="J206" s="71"/>
      <c r="K206" s="70">
        <f>D27</f>
        <v>0</v>
      </c>
      <c r="L206" s="71"/>
      <c r="M206" s="48" t="e">
        <f t="shared" si="3"/>
        <v>#DIV/0!</v>
      </c>
    </row>
    <row r="207" spans="5:13" ht="13" customHeight="1">
      <c r="E207" s="25">
        <v>206</v>
      </c>
      <c r="F207" s="70">
        <f>D11</f>
        <v>0</v>
      </c>
      <c r="G207" s="71"/>
      <c r="H207" s="70"/>
      <c r="I207" s="70"/>
      <c r="J207" s="71"/>
      <c r="K207" s="70">
        <f>D27</f>
        <v>0</v>
      </c>
      <c r="L207" s="71"/>
      <c r="M207" s="48" t="e">
        <f t="shared" si="3"/>
        <v>#DIV/0!</v>
      </c>
    </row>
    <row r="208" spans="5:13" ht="13" customHeight="1">
      <c r="E208" s="25">
        <v>207</v>
      </c>
      <c r="F208" s="70">
        <f>D11</f>
        <v>0</v>
      </c>
      <c r="G208" s="71"/>
      <c r="H208" s="70"/>
      <c r="I208" s="70"/>
      <c r="J208" s="71"/>
      <c r="K208" s="70">
        <f>D27</f>
        <v>0</v>
      </c>
      <c r="L208" s="71"/>
      <c r="M208" s="48" t="e">
        <f t="shared" si="3"/>
        <v>#DIV/0!</v>
      </c>
    </row>
    <row r="209" spans="5:13" ht="13" customHeight="1">
      <c r="E209" s="25">
        <v>208</v>
      </c>
      <c r="F209" s="70">
        <f>D11</f>
        <v>0</v>
      </c>
      <c r="G209" s="71"/>
      <c r="H209" s="70"/>
      <c r="I209" s="70"/>
      <c r="J209" s="71"/>
      <c r="K209" s="70">
        <f>D27</f>
        <v>0</v>
      </c>
      <c r="L209" s="71"/>
      <c r="M209" s="48" t="e">
        <f t="shared" si="3"/>
        <v>#DIV/0!</v>
      </c>
    </row>
    <row r="210" spans="5:13" ht="13" customHeight="1">
      <c r="E210" s="25">
        <v>209</v>
      </c>
      <c r="F210" s="70">
        <f>D11</f>
        <v>0</v>
      </c>
      <c r="G210" s="71"/>
      <c r="H210" s="70"/>
      <c r="I210" s="70"/>
      <c r="J210" s="71"/>
      <c r="K210" s="70">
        <f>D27</f>
        <v>0</v>
      </c>
      <c r="L210" s="71"/>
      <c r="M210" s="48" t="e">
        <f t="shared" si="3"/>
        <v>#DIV/0!</v>
      </c>
    </row>
    <row r="211" spans="5:13" ht="13" customHeight="1">
      <c r="E211" s="25">
        <v>210</v>
      </c>
      <c r="F211" s="70">
        <f>D11</f>
        <v>0</v>
      </c>
      <c r="G211" s="70">
        <f>D6</f>
        <v>0</v>
      </c>
      <c r="H211" s="70"/>
      <c r="I211" s="70"/>
      <c r="J211" s="71"/>
      <c r="K211" s="70">
        <f>D27</f>
        <v>0</v>
      </c>
      <c r="L211" s="70" t="e">
        <f>D14</f>
        <v>#DIV/0!</v>
      </c>
      <c r="M211" s="48" t="e">
        <f t="shared" si="3"/>
        <v>#DIV/0!</v>
      </c>
    </row>
    <row r="212" spans="5:13" ht="13" customHeight="1">
      <c r="E212" s="25">
        <v>211</v>
      </c>
      <c r="F212" s="70">
        <f>D11</f>
        <v>0</v>
      </c>
      <c r="G212" s="71"/>
      <c r="H212" s="70"/>
      <c r="I212" s="70"/>
      <c r="J212" s="71"/>
      <c r="K212" s="70">
        <f>D27</f>
        <v>0</v>
      </c>
      <c r="L212" s="71"/>
      <c r="M212" s="48" t="e">
        <f t="shared" si="3"/>
        <v>#DIV/0!</v>
      </c>
    </row>
    <row r="213" spans="5:13" ht="13" customHeight="1">
      <c r="E213" s="25">
        <v>212</v>
      </c>
      <c r="F213" s="70">
        <f>D11</f>
        <v>0</v>
      </c>
      <c r="G213" s="71"/>
      <c r="H213" s="70"/>
      <c r="I213" s="70"/>
      <c r="J213" s="71"/>
      <c r="K213" s="70">
        <f>D27</f>
        <v>0</v>
      </c>
      <c r="L213" s="71"/>
      <c r="M213" s="48" t="e">
        <f t="shared" si="3"/>
        <v>#DIV/0!</v>
      </c>
    </row>
    <row r="214" spans="5:13" ht="13" customHeight="1">
      <c r="E214" s="25">
        <v>213</v>
      </c>
      <c r="F214" s="70">
        <f>D11</f>
        <v>0</v>
      </c>
      <c r="G214" s="71"/>
      <c r="H214" s="70"/>
      <c r="I214" s="70"/>
      <c r="J214" s="71"/>
      <c r="K214" s="70">
        <f>D27</f>
        <v>0</v>
      </c>
      <c r="L214" s="71"/>
      <c r="M214" s="48" t="e">
        <f t="shared" si="3"/>
        <v>#DIV/0!</v>
      </c>
    </row>
    <row r="215" spans="5:13" ht="13" customHeight="1">
      <c r="E215" s="25">
        <v>214</v>
      </c>
      <c r="F215" s="70">
        <f>D11</f>
        <v>0</v>
      </c>
      <c r="G215" s="71"/>
      <c r="H215" s="70"/>
      <c r="I215" s="70"/>
      <c r="J215" s="71"/>
      <c r="K215" s="70">
        <f>D27</f>
        <v>0</v>
      </c>
      <c r="L215" s="71"/>
      <c r="M215" s="48" t="e">
        <f t="shared" si="3"/>
        <v>#DIV/0!</v>
      </c>
    </row>
    <row r="216" spans="5:13" ht="13" customHeight="1">
      <c r="E216" s="25">
        <v>215</v>
      </c>
      <c r="F216" s="70">
        <f>D11</f>
        <v>0</v>
      </c>
      <c r="G216" s="71"/>
      <c r="H216" s="70"/>
      <c r="I216" s="70"/>
      <c r="J216" s="70">
        <f>D17</f>
        <v>0</v>
      </c>
      <c r="K216" s="70">
        <f>D27</f>
        <v>0</v>
      </c>
      <c r="L216" s="71"/>
      <c r="M216" s="48" t="e">
        <f t="shared" si="3"/>
        <v>#DIV/0!</v>
      </c>
    </row>
    <row r="217" spans="5:13" ht="13" customHeight="1">
      <c r="E217" s="25">
        <v>216</v>
      </c>
      <c r="F217" s="70">
        <f>D11</f>
        <v>0</v>
      </c>
      <c r="G217" s="71"/>
      <c r="H217" s="70"/>
      <c r="I217" s="70"/>
      <c r="J217" s="71"/>
      <c r="K217" s="70">
        <f>D27</f>
        <v>0</v>
      </c>
      <c r="L217" s="71"/>
      <c r="M217" s="48" t="e">
        <f t="shared" si="3"/>
        <v>#DIV/0!</v>
      </c>
    </row>
    <row r="218" spans="5:13" ht="13" customHeight="1">
      <c r="E218" s="25">
        <v>217</v>
      </c>
      <c r="F218" s="70">
        <f>D11</f>
        <v>0</v>
      </c>
      <c r="G218" s="71"/>
      <c r="H218" s="70"/>
      <c r="I218" s="70"/>
      <c r="J218" s="71"/>
      <c r="K218" s="70">
        <f>D27</f>
        <v>0</v>
      </c>
      <c r="L218" s="71"/>
      <c r="M218" s="48" t="e">
        <f t="shared" si="3"/>
        <v>#DIV/0!</v>
      </c>
    </row>
    <row r="219" spans="5:13" ht="13" customHeight="1">
      <c r="E219" s="25">
        <v>218</v>
      </c>
      <c r="F219" s="70">
        <f>D11</f>
        <v>0</v>
      </c>
      <c r="G219" s="71"/>
      <c r="H219" s="70"/>
      <c r="I219" s="70"/>
      <c r="J219" s="71"/>
      <c r="K219" s="70">
        <f>D27</f>
        <v>0</v>
      </c>
      <c r="L219" s="70" t="e">
        <f>D14</f>
        <v>#DIV/0!</v>
      </c>
      <c r="M219" s="48" t="e">
        <f t="shared" si="3"/>
        <v>#DIV/0!</v>
      </c>
    </row>
    <row r="220" spans="5:13" ht="13" customHeight="1">
      <c r="E220" s="25">
        <v>219</v>
      </c>
      <c r="F220" s="70">
        <f>D11</f>
        <v>0</v>
      </c>
      <c r="G220" s="71"/>
      <c r="H220" s="70"/>
      <c r="I220" s="70"/>
      <c r="J220" s="71"/>
      <c r="K220" s="70">
        <f>D27</f>
        <v>0</v>
      </c>
      <c r="L220" s="71"/>
      <c r="M220" s="48" t="e">
        <f t="shared" si="3"/>
        <v>#DIV/0!</v>
      </c>
    </row>
    <row r="221" spans="5:13" ht="13" customHeight="1">
      <c r="E221" s="25">
        <v>220</v>
      </c>
      <c r="F221" s="70">
        <f>D11</f>
        <v>0</v>
      </c>
      <c r="G221" s="71"/>
      <c r="H221" s="70">
        <f>Q3</f>
        <v>0</v>
      </c>
      <c r="I221" s="70">
        <f>Q4</f>
        <v>0</v>
      </c>
      <c r="J221" s="71"/>
      <c r="K221" s="70">
        <f>D27</f>
        <v>0</v>
      </c>
      <c r="L221" s="71"/>
      <c r="M221" s="48" t="e">
        <f t="shared" si="3"/>
        <v>#DIV/0!</v>
      </c>
    </row>
    <row r="222" spans="5:13" ht="13" customHeight="1">
      <c r="E222" s="25">
        <v>221</v>
      </c>
      <c r="F222" s="70">
        <f>D11</f>
        <v>0</v>
      </c>
      <c r="G222" s="71"/>
      <c r="H222" s="70"/>
      <c r="I222" s="70"/>
      <c r="J222" s="71"/>
      <c r="K222" s="70">
        <f>D27</f>
        <v>0</v>
      </c>
      <c r="L222" s="71"/>
      <c r="M222" s="48" t="e">
        <f t="shared" si="3"/>
        <v>#DIV/0!</v>
      </c>
    </row>
    <row r="223" spans="5:13" ht="13" customHeight="1">
      <c r="E223" s="25">
        <v>222</v>
      </c>
      <c r="F223" s="70">
        <f>D11</f>
        <v>0</v>
      </c>
      <c r="G223" s="71"/>
      <c r="H223" s="70"/>
      <c r="I223" s="70"/>
      <c r="J223" s="71"/>
      <c r="K223" s="70">
        <f>D27</f>
        <v>0</v>
      </c>
      <c r="L223" s="71"/>
      <c r="M223" s="48" t="e">
        <f t="shared" si="3"/>
        <v>#DIV/0!</v>
      </c>
    </row>
    <row r="224" spans="5:13" ht="13" customHeight="1">
      <c r="E224" s="25">
        <v>223</v>
      </c>
      <c r="F224" s="70">
        <f>D11</f>
        <v>0</v>
      </c>
      <c r="G224" s="71"/>
      <c r="H224" s="70"/>
      <c r="I224" s="70"/>
      <c r="J224" s="71"/>
      <c r="K224" s="70">
        <f>D27</f>
        <v>0</v>
      </c>
      <c r="L224" s="71"/>
      <c r="M224" s="48" t="e">
        <f t="shared" si="3"/>
        <v>#DIV/0!</v>
      </c>
    </row>
    <row r="225" spans="5:13" ht="13" customHeight="1">
      <c r="E225" s="25">
        <v>224</v>
      </c>
      <c r="F225" s="70">
        <f>D11</f>
        <v>0</v>
      </c>
      <c r="G225" s="71"/>
      <c r="H225" s="70"/>
      <c r="I225" s="70"/>
      <c r="J225" s="71"/>
      <c r="K225" s="70">
        <f>D27</f>
        <v>0</v>
      </c>
      <c r="L225" s="71"/>
      <c r="M225" s="48" t="e">
        <f t="shared" si="3"/>
        <v>#DIV/0!</v>
      </c>
    </row>
    <row r="226" spans="5:13" ht="13" customHeight="1">
      <c r="E226" s="25">
        <v>225</v>
      </c>
      <c r="F226" s="70">
        <f>D11</f>
        <v>0</v>
      </c>
      <c r="G226" s="70"/>
      <c r="H226" s="70"/>
      <c r="I226" s="70"/>
      <c r="J226" s="71"/>
      <c r="K226" s="70">
        <f>D27</f>
        <v>0</v>
      </c>
      <c r="L226" s="70" t="e">
        <f>D14</f>
        <v>#DIV/0!</v>
      </c>
      <c r="M226" s="48" t="e">
        <f t="shared" si="3"/>
        <v>#DIV/0!</v>
      </c>
    </row>
    <row r="227" spans="5:13" ht="13" customHeight="1">
      <c r="E227" s="25">
        <v>226</v>
      </c>
      <c r="F227" s="70">
        <f>D11</f>
        <v>0</v>
      </c>
      <c r="G227" s="71"/>
      <c r="H227" s="70"/>
      <c r="I227" s="70"/>
      <c r="J227" s="71"/>
      <c r="K227" s="70">
        <f>D27</f>
        <v>0</v>
      </c>
      <c r="L227" s="71"/>
      <c r="M227" s="48" t="e">
        <f t="shared" si="3"/>
        <v>#DIV/0!</v>
      </c>
    </row>
    <row r="228" spans="5:13" ht="13" customHeight="1">
      <c r="E228" s="25">
        <v>227</v>
      </c>
      <c r="F228" s="70">
        <f>D11</f>
        <v>0</v>
      </c>
      <c r="G228" s="71"/>
      <c r="H228" s="70"/>
      <c r="I228" s="70"/>
      <c r="J228" s="71"/>
      <c r="K228" s="70">
        <f>D27</f>
        <v>0</v>
      </c>
      <c r="L228" s="71"/>
      <c r="M228" s="48" t="e">
        <f t="shared" si="3"/>
        <v>#DIV/0!</v>
      </c>
    </row>
    <row r="229" spans="5:13" ht="13" customHeight="1">
      <c r="E229" s="25">
        <v>228</v>
      </c>
      <c r="F229" s="70">
        <f>D11</f>
        <v>0</v>
      </c>
      <c r="G229" s="71"/>
      <c r="H229" s="70"/>
      <c r="I229" s="70"/>
      <c r="J229" s="71"/>
      <c r="K229" s="70">
        <f>D27</f>
        <v>0</v>
      </c>
      <c r="L229" s="71"/>
      <c r="M229" s="48" t="e">
        <f t="shared" si="3"/>
        <v>#DIV/0!</v>
      </c>
    </row>
    <row r="230" spans="5:13" ht="13" customHeight="1">
      <c r="E230" s="25">
        <v>229</v>
      </c>
      <c r="F230" s="70">
        <f>D11</f>
        <v>0</v>
      </c>
      <c r="G230" s="71"/>
      <c r="H230" s="70"/>
      <c r="I230" s="70"/>
      <c r="J230" s="71"/>
      <c r="K230" s="70">
        <f>D27</f>
        <v>0</v>
      </c>
      <c r="L230" s="71"/>
      <c r="M230" s="48" t="e">
        <f t="shared" si="3"/>
        <v>#DIV/0!</v>
      </c>
    </row>
    <row r="231" spans="5:13" ht="13" customHeight="1">
      <c r="E231" s="25">
        <v>230</v>
      </c>
      <c r="F231" s="70">
        <f>D11</f>
        <v>0</v>
      </c>
      <c r="G231" s="71"/>
      <c r="H231" s="70"/>
      <c r="I231" s="70"/>
      <c r="J231" s="71"/>
      <c r="K231" s="70">
        <f>D27</f>
        <v>0</v>
      </c>
      <c r="L231" s="71"/>
      <c r="M231" s="48" t="e">
        <f t="shared" si="3"/>
        <v>#DIV/0!</v>
      </c>
    </row>
    <row r="232" spans="5:13" ht="13" customHeight="1">
      <c r="E232" s="25">
        <v>231</v>
      </c>
      <c r="F232" s="70">
        <f>D11</f>
        <v>0</v>
      </c>
      <c r="G232" s="71"/>
      <c r="H232" s="70"/>
      <c r="I232" s="70"/>
      <c r="J232" s="71"/>
      <c r="K232" s="70">
        <f>D27</f>
        <v>0</v>
      </c>
      <c r="L232" s="71"/>
      <c r="M232" s="48" t="e">
        <f t="shared" si="3"/>
        <v>#DIV/0!</v>
      </c>
    </row>
    <row r="233" spans="5:13" ht="13" customHeight="1">
      <c r="E233" s="25">
        <v>232</v>
      </c>
      <c r="F233" s="70">
        <f>D11</f>
        <v>0</v>
      </c>
      <c r="G233" s="71"/>
      <c r="H233" s="70"/>
      <c r="I233" s="70"/>
      <c r="J233" s="71"/>
      <c r="K233" s="70">
        <f>D27</f>
        <v>0</v>
      </c>
      <c r="L233" s="70" t="e">
        <f>D14</f>
        <v>#DIV/0!</v>
      </c>
      <c r="M233" s="48" t="e">
        <f t="shared" si="3"/>
        <v>#DIV/0!</v>
      </c>
    </row>
    <row r="234" spans="5:13" ht="13" customHeight="1">
      <c r="E234" s="25">
        <v>233</v>
      </c>
      <c r="F234" s="70">
        <f>D11</f>
        <v>0</v>
      </c>
      <c r="G234" s="71"/>
      <c r="H234" s="70"/>
      <c r="I234" s="70"/>
      <c r="J234" s="71"/>
      <c r="K234" s="70">
        <f>D27</f>
        <v>0</v>
      </c>
      <c r="L234" s="71"/>
      <c r="M234" s="48" t="e">
        <f t="shared" si="3"/>
        <v>#DIV/0!</v>
      </c>
    </row>
    <row r="235" spans="5:13" ht="13" customHeight="1">
      <c r="E235" s="25">
        <v>234</v>
      </c>
      <c r="F235" s="70">
        <f>D11</f>
        <v>0</v>
      </c>
      <c r="G235" s="71"/>
      <c r="H235" s="70"/>
      <c r="I235" s="70"/>
      <c r="J235" s="71"/>
      <c r="K235" s="70">
        <f>D27</f>
        <v>0</v>
      </c>
      <c r="L235" s="71"/>
      <c r="M235" s="48" t="e">
        <f t="shared" si="3"/>
        <v>#DIV/0!</v>
      </c>
    </row>
    <row r="236" spans="5:13" ht="13" customHeight="1">
      <c r="E236" s="25">
        <v>235</v>
      </c>
      <c r="F236" s="70">
        <f>D11</f>
        <v>0</v>
      </c>
      <c r="G236" s="71"/>
      <c r="H236" s="70">
        <f>Q3</f>
        <v>0</v>
      </c>
      <c r="I236" s="70">
        <f>Q4</f>
        <v>0</v>
      </c>
      <c r="J236" s="71"/>
      <c r="K236" s="70">
        <f>D27</f>
        <v>0</v>
      </c>
      <c r="L236" s="71"/>
      <c r="M236" s="48" t="e">
        <f t="shared" si="3"/>
        <v>#DIV/0!</v>
      </c>
    </row>
    <row r="237" spans="5:13" ht="13" customHeight="1">
      <c r="E237" s="25">
        <v>236</v>
      </c>
      <c r="F237" s="70">
        <f>D11</f>
        <v>0</v>
      </c>
      <c r="G237" s="71"/>
      <c r="H237" s="70"/>
      <c r="I237" s="70"/>
      <c r="J237" s="71"/>
      <c r="K237" s="70">
        <f>D27</f>
        <v>0</v>
      </c>
      <c r="L237" s="71"/>
      <c r="M237" s="48" t="e">
        <f t="shared" si="3"/>
        <v>#DIV/0!</v>
      </c>
    </row>
    <row r="238" spans="5:13" ht="13" customHeight="1">
      <c r="E238" s="25">
        <v>237</v>
      </c>
      <c r="F238" s="70">
        <f>D11</f>
        <v>0</v>
      </c>
      <c r="G238" s="71"/>
      <c r="H238" s="70"/>
      <c r="I238" s="70"/>
      <c r="J238" s="71"/>
      <c r="K238" s="70">
        <f>D27</f>
        <v>0</v>
      </c>
      <c r="L238" s="71"/>
      <c r="M238" s="48" t="e">
        <f t="shared" si="3"/>
        <v>#DIV/0!</v>
      </c>
    </row>
    <row r="239" spans="5:13" ht="13" customHeight="1">
      <c r="E239" s="25">
        <v>238</v>
      </c>
      <c r="F239" s="70">
        <f>D11</f>
        <v>0</v>
      </c>
      <c r="G239" s="71"/>
      <c r="H239" s="70"/>
      <c r="I239" s="70"/>
      <c r="J239" s="71"/>
      <c r="K239" s="70">
        <f>D27</f>
        <v>0</v>
      </c>
      <c r="L239" s="71"/>
      <c r="M239" s="48" t="e">
        <f t="shared" si="3"/>
        <v>#DIV/0!</v>
      </c>
    </row>
    <row r="240" spans="5:13" ht="13" customHeight="1">
      <c r="E240" s="25">
        <v>239</v>
      </c>
      <c r="F240" s="70">
        <f>D11</f>
        <v>0</v>
      </c>
      <c r="G240" s="71"/>
      <c r="H240" s="70"/>
      <c r="I240" s="70"/>
      <c r="J240" s="71"/>
      <c r="K240" s="70">
        <f>D27</f>
        <v>0</v>
      </c>
      <c r="L240" s="71"/>
      <c r="M240" s="48" t="e">
        <f t="shared" si="3"/>
        <v>#DIV/0!</v>
      </c>
    </row>
    <row r="241" spans="5:13" ht="13" customHeight="1">
      <c r="E241" s="25">
        <v>240</v>
      </c>
      <c r="F241" s="70">
        <f>D11</f>
        <v>0</v>
      </c>
      <c r="G241" s="70">
        <f>D6</f>
        <v>0</v>
      </c>
      <c r="H241" s="70"/>
      <c r="I241" s="70"/>
      <c r="J241" s="71"/>
      <c r="K241" s="70">
        <f>D27</f>
        <v>0</v>
      </c>
      <c r="L241" s="70" t="e">
        <f>D14</f>
        <v>#DIV/0!</v>
      </c>
      <c r="M241" s="48" t="e">
        <f t="shared" si="3"/>
        <v>#DIV/0!</v>
      </c>
    </row>
    <row r="242" spans="5:13" ht="13" customHeight="1">
      <c r="E242" s="25">
        <v>241</v>
      </c>
      <c r="F242" s="70">
        <f>D11</f>
        <v>0</v>
      </c>
      <c r="G242" s="71"/>
      <c r="H242" s="70"/>
      <c r="I242" s="70"/>
      <c r="J242" s="71"/>
      <c r="K242" s="70">
        <f>D27</f>
        <v>0</v>
      </c>
      <c r="L242" s="71"/>
      <c r="M242" s="48" t="e">
        <f t="shared" si="3"/>
        <v>#DIV/0!</v>
      </c>
    </row>
    <row r="243" spans="5:13" ht="13" customHeight="1">
      <c r="E243" s="25">
        <v>242</v>
      </c>
      <c r="F243" s="70">
        <f>D11</f>
        <v>0</v>
      </c>
      <c r="G243" s="71"/>
      <c r="H243" s="70"/>
      <c r="I243" s="70"/>
      <c r="J243" s="71"/>
      <c r="K243" s="70">
        <f>D27</f>
        <v>0</v>
      </c>
      <c r="L243" s="71"/>
      <c r="M243" s="48" t="e">
        <f t="shared" si="3"/>
        <v>#DIV/0!</v>
      </c>
    </row>
    <row r="244" spans="5:13" ht="13" customHeight="1">
      <c r="E244" s="25">
        <v>243</v>
      </c>
      <c r="F244" s="70">
        <f>D11</f>
        <v>0</v>
      </c>
      <c r="G244" s="71"/>
      <c r="H244" s="70"/>
      <c r="I244" s="70"/>
      <c r="J244" s="71"/>
      <c r="K244" s="70">
        <f>D27</f>
        <v>0</v>
      </c>
      <c r="L244" s="71"/>
      <c r="M244" s="48" t="e">
        <f t="shared" si="3"/>
        <v>#DIV/0!</v>
      </c>
    </row>
    <row r="245" spans="5:13" ht="13" customHeight="1">
      <c r="E245" s="25">
        <v>244</v>
      </c>
      <c r="F245" s="70">
        <f>D11</f>
        <v>0</v>
      </c>
      <c r="G245" s="71"/>
      <c r="H245" s="70"/>
      <c r="I245" s="70"/>
      <c r="J245" s="71"/>
      <c r="K245" s="70">
        <f>D27</f>
        <v>0</v>
      </c>
      <c r="L245" s="71"/>
      <c r="M245" s="48" t="e">
        <f t="shared" si="3"/>
        <v>#DIV/0!</v>
      </c>
    </row>
    <row r="246" spans="5:13" ht="13" customHeight="1">
      <c r="E246" s="25">
        <v>245</v>
      </c>
      <c r="F246" s="70">
        <f>D11</f>
        <v>0</v>
      </c>
      <c r="G246" s="71"/>
      <c r="H246" s="70"/>
      <c r="I246" s="70"/>
      <c r="J246" s="70">
        <f>D17</f>
        <v>0</v>
      </c>
      <c r="K246" s="70">
        <f>D27</f>
        <v>0</v>
      </c>
      <c r="L246" s="71"/>
      <c r="M246" s="48" t="e">
        <f t="shared" si="3"/>
        <v>#DIV/0!</v>
      </c>
    </row>
    <row r="247" spans="5:13" ht="13" customHeight="1">
      <c r="E247" s="25">
        <v>246</v>
      </c>
      <c r="F247" s="70">
        <f>D11</f>
        <v>0</v>
      </c>
      <c r="G247" s="71"/>
      <c r="H247" s="70"/>
      <c r="I247" s="70"/>
      <c r="J247" s="71"/>
      <c r="K247" s="70">
        <f>D27</f>
        <v>0</v>
      </c>
      <c r="L247" s="71"/>
      <c r="M247" s="48" t="e">
        <f t="shared" si="3"/>
        <v>#DIV/0!</v>
      </c>
    </row>
    <row r="248" spans="5:13" ht="13" customHeight="1">
      <c r="E248" s="25">
        <v>247</v>
      </c>
      <c r="F248" s="70">
        <f>D11</f>
        <v>0</v>
      </c>
      <c r="G248" s="71"/>
      <c r="H248" s="70"/>
      <c r="I248" s="70"/>
      <c r="J248" s="71"/>
      <c r="K248" s="70">
        <f>D27</f>
        <v>0</v>
      </c>
      <c r="L248" s="71"/>
      <c r="M248" s="48" t="e">
        <f t="shared" si="3"/>
        <v>#DIV/0!</v>
      </c>
    </row>
    <row r="249" spans="5:13" ht="13" customHeight="1">
      <c r="E249" s="25">
        <v>248</v>
      </c>
      <c r="F249" s="70">
        <f>D11</f>
        <v>0</v>
      </c>
      <c r="G249" s="71"/>
      <c r="H249" s="70"/>
      <c r="I249" s="70"/>
      <c r="J249" s="71"/>
      <c r="K249" s="70">
        <f>D27</f>
        <v>0</v>
      </c>
      <c r="L249" s="70" t="e">
        <f>D14</f>
        <v>#DIV/0!</v>
      </c>
      <c r="M249" s="48" t="e">
        <f t="shared" si="3"/>
        <v>#DIV/0!</v>
      </c>
    </row>
    <row r="250" spans="5:13" ht="13" customHeight="1">
      <c r="E250" s="25">
        <v>249</v>
      </c>
      <c r="F250" s="70">
        <f>D11</f>
        <v>0</v>
      </c>
      <c r="G250" s="71"/>
      <c r="H250" s="70"/>
      <c r="I250" s="70"/>
      <c r="J250" s="71"/>
      <c r="K250" s="70">
        <f>D27</f>
        <v>0</v>
      </c>
      <c r="L250" s="71"/>
      <c r="M250" s="48" t="e">
        <f t="shared" si="3"/>
        <v>#DIV/0!</v>
      </c>
    </row>
    <row r="251" spans="5:13" ht="13" customHeight="1">
      <c r="E251" s="25">
        <v>250</v>
      </c>
      <c r="F251" s="70">
        <f>D11</f>
        <v>0</v>
      </c>
      <c r="G251" s="71"/>
      <c r="H251" s="70">
        <f>Q3</f>
        <v>0</v>
      </c>
      <c r="I251" s="70">
        <f>Q4</f>
        <v>0</v>
      </c>
      <c r="J251" s="71"/>
      <c r="K251" s="70">
        <f>D27</f>
        <v>0</v>
      </c>
      <c r="L251" s="71"/>
      <c r="M251" s="48" t="e">
        <f t="shared" si="3"/>
        <v>#DIV/0!</v>
      </c>
    </row>
    <row r="252" spans="5:13" ht="13" customHeight="1">
      <c r="E252" s="25">
        <v>251</v>
      </c>
      <c r="F252" s="70">
        <f>D11</f>
        <v>0</v>
      </c>
      <c r="G252" s="71"/>
      <c r="H252" s="70"/>
      <c r="I252" s="70"/>
      <c r="J252" s="71"/>
      <c r="K252" s="70">
        <f>D27</f>
        <v>0</v>
      </c>
      <c r="L252" s="71"/>
      <c r="M252" s="48" t="e">
        <f t="shared" si="3"/>
        <v>#DIV/0!</v>
      </c>
    </row>
    <row r="253" spans="5:13" ht="13" customHeight="1">
      <c r="E253" s="25">
        <v>252</v>
      </c>
      <c r="F253" s="70">
        <f>D11</f>
        <v>0</v>
      </c>
      <c r="G253" s="71"/>
      <c r="H253" s="70"/>
      <c r="I253" s="70"/>
      <c r="J253" s="71"/>
      <c r="K253" s="70">
        <f>D27</f>
        <v>0</v>
      </c>
      <c r="L253" s="71"/>
      <c r="M253" s="48" t="e">
        <f t="shared" si="3"/>
        <v>#DIV/0!</v>
      </c>
    </row>
    <row r="254" spans="5:13" ht="13" customHeight="1">
      <c r="E254" s="25">
        <v>253</v>
      </c>
      <c r="F254" s="70">
        <f>D11</f>
        <v>0</v>
      </c>
      <c r="G254" s="71"/>
      <c r="H254" s="70"/>
      <c r="I254" s="70"/>
      <c r="J254" s="71"/>
      <c r="K254" s="70">
        <f>D27</f>
        <v>0</v>
      </c>
      <c r="L254" s="71"/>
      <c r="M254" s="48" t="e">
        <f t="shared" si="3"/>
        <v>#DIV/0!</v>
      </c>
    </row>
    <row r="255" spans="5:13" ht="13" customHeight="1">
      <c r="E255" s="25">
        <v>254</v>
      </c>
      <c r="F255" s="70">
        <f>D11</f>
        <v>0</v>
      </c>
      <c r="G255" s="71"/>
      <c r="H255" s="70"/>
      <c r="I255" s="70"/>
      <c r="J255" s="71"/>
      <c r="K255" s="70">
        <f>D27</f>
        <v>0</v>
      </c>
      <c r="L255" s="71"/>
      <c r="M255" s="48" t="e">
        <f t="shared" si="3"/>
        <v>#DIV/0!</v>
      </c>
    </row>
    <row r="256" spans="5:13" ht="13" customHeight="1">
      <c r="E256" s="25">
        <v>255</v>
      </c>
      <c r="F256" s="70">
        <f>D11</f>
        <v>0</v>
      </c>
      <c r="G256" s="70"/>
      <c r="H256" s="70"/>
      <c r="I256" s="70"/>
      <c r="J256" s="71"/>
      <c r="K256" s="70">
        <f>D27</f>
        <v>0</v>
      </c>
      <c r="L256" s="70" t="e">
        <f>D14</f>
        <v>#DIV/0!</v>
      </c>
      <c r="M256" s="48" t="e">
        <f t="shared" si="3"/>
        <v>#DIV/0!</v>
      </c>
    </row>
    <row r="257" spans="5:13" ht="13" customHeight="1">
      <c r="E257" s="25">
        <v>256</v>
      </c>
      <c r="F257" s="70">
        <f>D11</f>
        <v>0</v>
      </c>
      <c r="G257" s="71"/>
      <c r="H257" s="70"/>
      <c r="I257" s="70"/>
      <c r="J257" s="71"/>
      <c r="K257" s="70">
        <f>D27</f>
        <v>0</v>
      </c>
      <c r="L257" s="71"/>
      <c r="M257" s="48" t="e">
        <f t="shared" si="3"/>
        <v>#DIV/0!</v>
      </c>
    </row>
    <row r="258" spans="5:13" ht="13" customHeight="1">
      <c r="E258" s="25">
        <v>257</v>
      </c>
      <c r="F258" s="70">
        <f>D11</f>
        <v>0</v>
      </c>
      <c r="G258" s="71"/>
      <c r="H258" s="70"/>
      <c r="I258" s="70"/>
      <c r="J258" s="71"/>
      <c r="K258" s="70">
        <f>D27</f>
        <v>0</v>
      </c>
      <c r="L258" s="71"/>
      <c r="M258" s="48" t="e">
        <f t="shared" si="3"/>
        <v>#DIV/0!</v>
      </c>
    </row>
    <row r="259" spans="5:13" ht="13" customHeight="1">
      <c r="E259" s="25">
        <v>258</v>
      </c>
      <c r="F259" s="70">
        <f>D11</f>
        <v>0</v>
      </c>
      <c r="G259" s="71"/>
      <c r="H259" s="70"/>
      <c r="I259" s="70"/>
      <c r="J259" s="71"/>
      <c r="K259" s="70">
        <f>D27</f>
        <v>0</v>
      </c>
      <c r="L259" s="71"/>
      <c r="M259" s="48" t="e">
        <f t="shared" si="3"/>
        <v>#DIV/0!</v>
      </c>
    </row>
    <row r="260" spans="5:13" ht="13" customHeight="1">
      <c r="E260" s="25">
        <v>259</v>
      </c>
      <c r="F260" s="70">
        <f>D11</f>
        <v>0</v>
      </c>
      <c r="G260" s="71"/>
      <c r="H260" s="70"/>
      <c r="I260" s="70"/>
      <c r="J260" s="71"/>
      <c r="K260" s="70">
        <f>D27</f>
        <v>0</v>
      </c>
      <c r="L260" s="71"/>
      <c r="M260" s="48" t="e">
        <f t="shared" ref="M260:M323" si="4">M259+SUM(F260:I260)-SUM(J260:L260)</f>
        <v>#DIV/0!</v>
      </c>
    </row>
    <row r="261" spans="5:13" ht="13" customHeight="1">
      <c r="E261" s="25">
        <v>260</v>
      </c>
      <c r="F261" s="70">
        <f>D11</f>
        <v>0</v>
      </c>
      <c r="G261" s="71"/>
      <c r="H261" s="70"/>
      <c r="I261" s="70"/>
      <c r="J261" s="71"/>
      <c r="K261" s="70">
        <f>D27</f>
        <v>0</v>
      </c>
      <c r="L261" s="71"/>
      <c r="M261" s="48" t="e">
        <f t="shared" si="4"/>
        <v>#DIV/0!</v>
      </c>
    </row>
    <row r="262" spans="5:13" ht="13" customHeight="1">
      <c r="E262" s="25">
        <v>261</v>
      </c>
      <c r="F262" s="70">
        <f>D11</f>
        <v>0</v>
      </c>
      <c r="G262" s="71"/>
      <c r="H262" s="70"/>
      <c r="I262" s="70"/>
      <c r="J262" s="71"/>
      <c r="K262" s="70">
        <f>D27</f>
        <v>0</v>
      </c>
      <c r="L262" s="71"/>
      <c r="M262" s="48" t="e">
        <f t="shared" si="4"/>
        <v>#DIV/0!</v>
      </c>
    </row>
    <row r="263" spans="5:13" ht="13" customHeight="1">
      <c r="E263" s="25">
        <v>262</v>
      </c>
      <c r="F263" s="70">
        <f>D11</f>
        <v>0</v>
      </c>
      <c r="G263" s="71"/>
      <c r="H263" s="70"/>
      <c r="I263" s="70"/>
      <c r="J263" s="71"/>
      <c r="K263" s="70">
        <f>D27</f>
        <v>0</v>
      </c>
      <c r="L263" s="70" t="e">
        <f>D14</f>
        <v>#DIV/0!</v>
      </c>
      <c r="M263" s="48" t="e">
        <f t="shared" si="4"/>
        <v>#DIV/0!</v>
      </c>
    </row>
    <row r="264" spans="5:13" ht="13" customHeight="1">
      <c r="E264" s="25">
        <v>263</v>
      </c>
      <c r="F264" s="70">
        <f>D11</f>
        <v>0</v>
      </c>
      <c r="G264" s="71"/>
      <c r="H264" s="70"/>
      <c r="I264" s="70"/>
      <c r="J264" s="71"/>
      <c r="K264" s="70">
        <f>D27</f>
        <v>0</v>
      </c>
      <c r="L264" s="71"/>
      <c r="M264" s="48" t="e">
        <f t="shared" si="4"/>
        <v>#DIV/0!</v>
      </c>
    </row>
    <row r="265" spans="5:13" ht="13" customHeight="1">
      <c r="E265" s="25">
        <v>264</v>
      </c>
      <c r="F265" s="70">
        <f>D11</f>
        <v>0</v>
      </c>
      <c r="G265" s="71"/>
      <c r="H265" s="70"/>
      <c r="I265" s="70"/>
      <c r="J265" s="71"/>
      <c r="K265" s="70">
        <f>D27</f>
        <v>0</v>
      </c>
      <c r="L265" s="71"/>
      <c r="M265" s="48" t="e">
        <f t="shared" si="4"/>
        <v>#DIV/0!</v>
      </c>
    </row>
    <row r="266" spans="5:13" ht="13" customHeight="1">
      <c r="E266" s="25">
        <v>265</v>
      </c>
      <c r="F266" s="70">
        <f>D11</f>
        <v>0</v>
      </c>
      <c r="G266" s="71"/>
      <c r="H266" s="70">
        <f>Q3</f>
        <v>0</v>
      </c>
      <c r="I266" s="70">
        <f>Q4</f>
        <v>0</v>
      </c>
      <c r="J266" s="71"/>
      <c r="K266" s="70">
        <f>D27</f>
        <v>0</v>
      </c>
      <c r="L266" s="71"/>
      <c r="M266" s="48" t="e">
        <f t="shared" si="4"/>
        <v>#DIV/0!</v>
      </c>
    </row>
    <row r="267" spans="5:13" ht="13" customHeight="1">
      <c r="E267" s="25">
        <v>266</v>
      </c>
      <c r="F267" s="70">
        <f>D11</f>
        <v>0</v>
      </c>
      <c r="G267" s="71"/>
      <c r="H267" s="70"/>
      <c r="I267" s="70"/>
      <c r="J267" s="71"/>
      <c r="K267" s="70">
        <f>D27</f>
        <v>0</v>
      </c>
      <c r="L267" s="71"/>
      <c r="M267" s="48" t="e">
        <f t="shared" si="4"/>
        <v>#DIV/0!</v>
      </c>
    </row>
    <row r="268" spans="5:13" ht="13" customHeight="1">
      <c r="E268" s="25">
        <v>267</v>
      </c>
      <c r="F268" s="70">
        <f>D11</f>
        <v>0</v>
      </c>
      <c r="G268" s="71"/>
      <c r="H268" s="70"/>
      <c r="I268" s="70"/>
      <c r="J268" s="71"/>
      <c r="K268" s="70">
        <f>D27</f>
        <v>0</v>
      </c>
      <c r="L268" s="71"/>
      <c r="M268" s="48" t="e">
        <f t="shared" si="4"/>
        <v>#DIV/0!</v>
      </c>
    </row>
    <row r="269" spans="5:13" ht="13" customHeight="1">
      <c r="E269" s="25">
        <v>268</v>
      </c>
      <c r="F269" s="70">
        <f>D11</f>
        <v>0</v>
      </c>
      <c r="G269" s="71"/>
      <c r="H269" s="70"/>
      <c r="I269" s="70"/>
      <c r="J269" s="71"/>
      <c r="K269" s="70">
        <f>D27</f>
        <v>0</v>
      </c>
      <c r="L269" s="71"/>
      <c r="M269" s="48" t="e">
        <f t="shared" si="4"/>
        <v>#DIV/0!</v>
      </c>
    </row>
    <row r="270" spans="5:13" ht="13" customHeight="1">
      <c r="E270" s="25">
        <v>269</v>
      </c>
      <c r="F270" s="70">
        <f>D11</f>
        <v>0</v>
      </c>
      <c r="G270" s="71"/>
      <c r="H270" s="70"/>
      <c r="I270" s="70"/>
      <c r="J270" s="71"/>
      <c r="K270" s="70">
        <f>D27</f>
        <v>0</v>
      </c>
      <c r="L270" s="71"/>
      <c r="M270" s="48" t="e">
        <f t="shared" si="4"/>
        <v>#DIV/0!</v>
      </c>
    </row>
    <row r="271" spans="5:13" ht="13" customHeight="1">
      <c r="E271" s="25">
        <v>270</v>
      </c>
      <c r="F271" s="70">
        <f>D11</f>
        <v>0</v>
      </c>
      <c r="G271" s="70">
        <f>D6</f>
        <v>0</v>
      </c>
      <c r="H271" s="70"/>
      <c r="I271" s="70"/>
      <c r="J271" s="71"/>
      <c r="K271" s="70">
        <f>D27</f>
        <v>0</v>
      </c>
      <c r="L271" s="70" t="e">
        <f>D14</f>
        <v>#DIV/0!</v>
      </c>
      <c r="M271" s="48" t="e">
        <f t="shared" si="4"/>
        <v>#DIV/0!</v>
      </c>
    </row>
    <row r="272" spans="5:13" ht="13" customHeight="1">
      <c r="E272" s="25">
        <v>271</v>
      </c>
      <c r="F272" s="70">
        <f>D11</f>
        <v>0</v>
      </c>
      <c r="G272" s="71"/>
      <c r="H272" s="70"/>
      <c r="I272" s="70"/>
      <c r="J272" s="71"/>
      <c r="K272" s="70">
        <f>D27</f>
        <v>0</v>
      </c>
      <c r="L272" s="71"/>
      <c r="M272" s="48" t="e">
        <f t="shared" si="4"/>
        <v>#DIV/0!</v>
      </c>
    </row>
    <row r="273" spans="5:13" ht="13" customHeight="1">
      <c r="E273" s="25">
        <v>272</v>
      </c>
      <c r="F273" s="70">
        <f>D11</f>
        <v>0</v>
      </c>
      <c r="G273" s="71"/>
      <c r="H273" s="70"/>
      <c r="I273" s="70"/>
      <c r="J273" s="71"/>
      <c r="K273" s="70">
        <f>D27</f>
        <v>0</v>
      </c>
      <c r="L273" s="71"/>
      <c r="M273" s="48" t="e">
        <f t="shared" si="4"/>
        <v>#DIV/0!</v>
      </c>
    </row>
    <row r="274" spans="5:13" ht="13" customHeight="1">
      <c r="E274" s="25">
        <v>273</v>
      </c>
      <c r="F274" s="70">
        <f>D11</f>
        <v>0</v>
      </c>
      <c r="G274" s="71"/>
      <c r="H274" s="70"/>
      <c r="I274" s="70"/>
      <c r="J274" s="71"/>
      <c r="K274" s="70">
        <f>D27</f>
        <v>0</v>
      </c>
      <c r="L274" s="71"/>
      <c r="M274" s="48" t="e">
        <f t="shared" si="4"/>
        <v>#DIV/0!</v>
      </c>
    </row>
    <row r="275" spans="5:13" ht="13" customHeight="1">
      <c r="E275" s="25">
        <v>274</v>
      </c>
      <c r="F275" s="70">
        <f>D11</f>
        <v>0</v>
      </c>
      <c r="G275" s="71"/>
      <c r="H275" s="70"/>
      <c r="I275" s="70"/>
      <c r="J275" s="71"/>
      <c r="K275" s="70">
        <f>D27</f>
        <v>0</v>
      </c>
      <c r="L275" s="71"/>
      <c r="M275" s="48" t="e">
        <f t="shared" si="4"/>
        <v>#DIV/0!</v>
      </c>
    </row>
    <row r="276" spans="5:13" ht="13" customHeight="1">
      <c r="E276" s="25">
        <v>275</v>
      </c>
      <c r="F276" s="70">
        <f>D11</f>
        <v>0</v>
      </c>
      <c r="G276" s="71"/>
      <c r="H276" s="70"/>
      <c r="I276" s="70"/>
      <c r="J276" s="70">
        <f>D17</f>
        <v>0</v>
      </c>
      <c r="K276" s="70">
        <f>D27</f>
        <v>0</v>
      </c>
      <c r="L276" s="71"/>
      <c r="M276" s="48" t="e">
        <f t="shared" si="4"/>
        <v>#DIV/0!</v>
      </c>
    </row>
    <row r="277" spans="5:13" ht="13" customHeight="1">
      <c r="E277" s="25">
        <v>276</v>
      </c>
      <c r="F277" s="70">
        <f>D11</f>
        <v>0</v>
      </c>
      <c r="G277" s="71"/>
      <c r="H277" s="70"/>
      <c r="I277" s="70"/>
      <c r="J277" s="71"/>
      <c r="K277" s="70">
        <f>D27</f>
        <v>0</v>
      </c>
      <c r="L277" s="71"/>
      <c r="M277" s="48" t="e">
        <f t="shared" si="4"/>
        <v>#DIV/0!</v>
      </c>
    </row>
    <row r="278" spans="5:13" ht="13" customHeight="1">
      <c r="E278" s="25">
        <v>277</v>
      </c>
      <c r="F278" s="70">
        <f>D11</f>
        <v>0</v>
      </c>
      <c r="G278" s="71"/>
      <c r="H278" s="70"/>
      <c r="I278" s="70"/>
      <c r="J278" s="71"/>
      <c r="K278" s="70">
        <f>D27</f>
        <v>0</v>
      </c>
      <c r="L278" s="71"/>
      <c r="M278" s="48" t="e">
        <f t="shared" si="4"/>
        <v>#DIV/0!</v>
      </c>
    </row>
    <row r="279" spans="5:13" ht="13" customHeight="1">
      <c r="E279" s="25">
        <v>278</v>
      </c>
      <c r="F279" s="70">
        <f>D11</f>
        <v>0</v>
      </c>
      <c r="G279" s="71"/>
      <c r="H279" s="70"/>
      <c r="I279" s="70"/>
      <c r="J279" s="71"/>
      <c r="K279" s="70">
        <f>D27</f>
        <v>0</v>
      </c>
      <c r="L279" s="70" t="e">
        <f>D14</f>
        <v>#DIV/0!</v>
      </c>
      <c r="M279" s="48" t="e">
        <f t="shared" si="4"/>
        <v>#DIV/0!</v>
      </c>
    </row>
    <row r="280" spans="5:13" ht="13" customHeight="1">
      <c r="E280" s="25">
        <v>279</v>
      </c>
      <c r="F280" s="70">
        <f>D11</f>
        <v>0</v>
      </c>
      <c r="G280" s="71"/>
      <c r="H280" s="70"/>
      <c r="I280" s="70"/>
      <c r="J280" s="71"/>
      <c r="K280" s="70">
        <f>D27</f>
        <v>0</v>
      </c>
      <c r="L280" s="71"/>
      <c r="M280" s="48" t="e">
        <f t="shared" si="4"/>
        <v>#DIV/0!</v>
      </c>
    </row>
    <row r="281" spans="5:13" ht="13" customHeight="1">
      <c r="E281" s="25">
        <v>280</v>
      </c>
      <c r="F281" s="70">
        <f>D11</f>
        <v>0</v>
      </c>
      <c r="G281" s="71"/>
      <c r="H281" s="70">
        <f>Q3</f>
        <v>0</v>
      </c>
      <c r="I281" s="70">
        <f>Q4</f>
        <v>0</v>
      </c>
      <c r="J281" s="71"/>
      <c r="K281" s="70">
        <f>D27</f>
        <v>0</v>
      </c>
      <c r="L281" s="71"/>
      <c r="M281" s="48" t="e">
        <f t="shared" si="4"/>
        <v>#DIV/0!</v>
      </c>
    </row>
    <row r="282" spans="5:13" ht="13" customHeight="1">
      <c r="E282" s="25">
        <v>281</v>
      </c>
      <c r="F282" s="70">
        <f>D11</f>
        <v>0</v>
      </c>
      <c r="G282" s="71"/>
      <c r="H282" s="70"/>
      <c r="I282" s="70"/>
      <c r="J282" s="71"/>
      <c r="K282" s="70">
        <f>D27</f>
        <v>0</v>
      </c>
      <c r="L282" s="71"/>
      <c r="M282" s="48" t="e">
        <f t="shared" si="4"/>
        <v>#DIV/0!</v>
      </c>
    </row>
    <row r="283" spans="5:13" ht="13" customHeight="1">
      <c r="E283" s="25">
        <v>282</v>
      </c>
      <c r="F283" s="70">
        <f>D11</f>
        <v>0</v>
      </c>
      <c r="G283" s="71"/>
      <c r="H283" s="70"/>
      <c r="I283" s="70"/>
      <c r="J283" s="71"/>
      <c r="K283" s="70">
        <f>D27</f>
        <v>0</v>
      </c>
      <c r="L283" s="71"/>
      <c r="M283" s="48" t="e">
        <f t="shared" si="4"/>
        <v>#DIV/0!</v>
      </c>
    </row>
    <row r="284" spans="5:13" ht="13" customHeight="1">
      <c r="E284" s="25">
        <v>283</v>
      </c>
      <c r="F284" s="70">
        <f>D11</f>
        <v>0</v>
      </c>
      <c r="G284" s="71"/>
      <c r="H284" s="70"/>
      <c r="I284" s="70"/>
      <c r="J284" s="71"/>
      <c r="K284" s="70">
        <f>D27</f>
        <v>0</v>
      </c>
      <c r="L284" s="71"/>
      <c r="M284" s="48" t="e">
        <f t="shared" si="4"/>
        <v>#DIV/0!</v>
      </c>
    </row>
    <row r="285" spans="5:13" ht="13" customHeight="1">
      <c r="E285" s="25">
        <v>284</v>
      </c>
      <c r="F285" s="70">
        <f>D11</f>
        <v>0</v>
      </c>
      <c r="G285" s="71"/>
      <c r="H285" s="70"/>
      <c r="I285" s="70"/>
      <c r="J285" s="71"/>
      <c r="K285" s="70">
        <f>D27</f>
        <v>0</v>
      </c>
      <c r="L285" s="71"/>
      <c r="M285" s="48" t="e">
        <f t="shared" si="4"/>
        <v>#DIV/0!</v>
      </c>
    </row>
    <row r="286" spans="5:13" ht="13" customHeight="1">
      <c r="E286" s="25">
        <v>285</v>
      </c>
      <c r="F286" s="70">
        <f>D11</f>
        <v>0</v>
      </c>
      <c r="G286" s="70"/>
      <c r="H286" s="70"/>
      <c r="I286" s="70"/>
      <c r="J286" s="71"/>
      <c r="K286" s="70">
        <f>D27</f>
        <v>0</v>
      </c>
      <c r="L286" s="70" t="e">
        <f>D14</f>
        <v>#DIV/0!</v>
      </c>
      <c r="M286" s="48" t="e">
        <f t="shared" si="4"/>
        <v>#DIV/0!</v>
      </c>
    </row>
    <row r="287" spans="5:13" ht="13" customHeight="1">
      <c r="E287" s="25">
        <v>286</v>
      </c>
      <c r="F287" s="70">
        <f>D11</f>
        <v>0</v>
      </c>
      <c r="G287" s="71"/>
      <c r="H287" s="70"/>
      <c r="I287" s="70"/>
      <c r="J287" s="71"/>
      <c r="K287" s="70">
        <f>D27</f>
        <v>0</v>
      </c>
      <c r="L287" s="71"/>
      <c r="M287" s="48" t="e">
        <f t="shared" si="4"/>
        <v>#DIV/0!</v>
      </c>
    </row>
    <row r="288" spans="5:13" ht="13" customHeight="1">
      <c r="E288" s="25">
        <v>287</v>
      </c>
      <c r="F288" s="70">
        <f>D11</f>
        <v>0</v>
      </c>
      <c r="G288" s="71"/>
      <c r="H288" s="70"/>
      <c r="I288" s="70"/>
      <c r="J288" s="71"/>
      <c r="K288" s="70">
        <f>D27</f>
        <v>0</v>
      </c>
      <c r="L288" s="71"/>
      <c r="M288" s="48" t="e">
        <f t="shared" si="4"/>
        <v>#DIV/0!</v>
      </c>
    </row>
    <row r="289" spans="5:13" ht="13" customHeight="1">
      <c r="E289" s="25">
        <v>288</v>
      </c>
      <c r="F289" s="70">
        <f>D11</f>
        <v>0</v>
      </c>
      <c r="G289" s="71"/>
      <c r="H289" s="70"/>
      <c r="I289" s="70"/>
      <c r="J289" s="71"/>
      <c r="K289" s="70">
        <f>D27</f>
        <v>0</v>
      </c>
      <c r="L289" s="71"/>
      <c r="M289" s="48" t="e">
        <f t="shared" si="4"/>
        <v>#DIV/0!</v>
      </c>
    </row>
    <row r="290" spans="5:13" ht="13" customHeight="1">
      <c r="E290" s="25">
        <v>289</v>
      </c>
      <c r="F290" s="70">
        <f>D11</f>
        <v>0</v>
      </c>
      <c r="G290" s="71"/>
      <c r="H290" s="70"/>
      <c r="I290" s="70"/>
      <c r="J290" s="71"/>
      <c r="K290" s="70">
        <f>D27</f>
        <v>0</v>
      </c>
      <c r="L290" s="71"/>
      <c r="M290" s="48" t="e">
        <f t="shared" si="4"/>
        <v>#DIV/0!</v>
      </c>
    </row>
    <row r="291" spans="5:13" ht="13" customHeight="1">
      <c r="E291" s="25">
        <v>290</v>
      </c>
      <c r="F291" s="70">
        <f>D11</f>
        <v>0</v>
      </c>
      <c r="G291" s="71"/>
      <c r="H291" s="70"/>
      <c r="I291" s="70"/>
      <c r="J291" s="71"/>
      <c r="K291" s="70">
        <f>D27</f>
        <v>0</v>
      </c>
      <c r="L291" s="71"/>
      <c r="M291" s="48" t="e">
        <f t="shared" si="4"/>
        <v>#DIV/0!</v>
      </c>
    </row>
    <row r="292" spans="5:13" ht="13" customHeight="1">
      <c r="E292" s="25">
        <v>291</v>
      </c>
      <c r="F292" s="70">
        <f>D11</f>
        <v>0</v>
      </c>
      <c r="G292" s="71"/>
      <c r="H292" s="70"/>
      <c r="I292" s="70"/>
      <c r="J292" s="71"/>
      <c r="K292" s="70">
        <f>D27</f>
        <v>0</v>
      </c>
      <c r="L292" s="71"/>
      <c r="M292" s="48" t="e">
        <f t="shared" si="4"/>
        <v>#DIV/0!</v>
      </c>
    </row>
    <row r="293" spans="5:13" ht="13" customHeight="1">
      <c r="E293" s="25">
        <v>292</v>
      </c>
      <c r="F293" s="70">
        <f>D11</f>
        <v>0</v>
      </c>
      <c r="G293" s="71"/>
      <c r="H293" s="70"/>
      <c r="I293" s="70"/>
      <c r="J293" s="71"/>
      <c r="K293" s="70">
        <f>D27</f>
        <v>0</v>
      </c>
      <c r="L293" s="70" t="e">
        <f>D14</f>
        <v>#DIV/0!</v>
      </c>
      <c r="M293" s="48" t="e">
        <f t="shared" si="4"/>
        <v>#DIV/0!</v>
      </c>
    </row>
    <row r="294" spans="5:13" ht="13" customHeight="1">
      <c r="E294" s="25">
        <v>293</v>
      </c>
      <c r="F294" s="70">
        <f>D11</f>
        <v>0</v>
      </c>
      <c r="G294" s="71"/>
      <c r="H294" s="70"/>
      <c r="I294" s="70"/>
      <c r="J294" s="71"/>
      <c r="K294" s="70">
        <f>D27</f>
        <v>0</v>
      </c>
      <c r="L294" s="71"/>
      <c r="M294" s="48" t="e">
        <f t="shared" si="4"/>
        <v>#DIV/0!</v>
      </c>
    </row>
    <row r="295" spans="5:13" ht="13" customHeight="1">
      <c r="E295" s="25">
        <v>294</v>
      </c>
      <c r="F295" s="70">
        <f>D11</f>
        <v>0</v>
      </c>
      <c r="G295" s="71"/>
      <c r="H295" s="70"/>
      <c r="I295" s="70"/>
      <c r="J295" s="71"/>
      <c r="K295" s="70">
        <f>D27</f>
        <v>0</v>
      </c>
      <c r="L295" s="71"/>
      <c r="M295" s="48" t="e">
        <f t="shared" si="4"/>
        <v>#DIV/0!</v>
      </c>
    </row>
    <row r="296" spans="5:13" ht="13" customHeight="1">
      <c r="E296" s="25">
        <v>295</v>
      </c>
      <c r="F296" s="70">
        <f>D11</f>
        <v>0</v>
      </c>
      <c r="G296" s="71"/>
      <c r="H296" s="70">
        <f>Q3</f>
        <v>0</v>
      </c>
      <c r="I296" s="70">
        <f>Q4</f>
        <v>0</v>
      </c>
      <c r="J296" s="71"/>
      <c r="K296" s="70">
        <f>D27</f>
        <v>0</v>
      </c>
      <c r="L296" s="71"/>
      <c r="M296" s="48" t="e">
        <f t="shared" si="4"/>
        <v>#DIV/0!</v>
      </c>
    </row>
    <row r="297" spans="5:13" ht="13" customHeight="1">
      <c r="E297" s="25">
        <v>296</v>
      </c>
      <c r="F297" s="70">
        <f>D11</f>
        <v>0</v>
      </c>
      <c r="G297" s="71"/>
      <c r="H297" s="70"/>
      <c r="I297" s="70"/>
      <c r="J297" s="71"/>
      <c r="K297" s="70">
        <f>D27</f>
        <v>0</v>
      </c>
      <c r="L297" s="71"/>
      <c r="M297" s="48" t="e">
        <f t="shared" si="4"/>
        <v>#DIV/0!</v>
      </c>
    </row>
    <row r="298" spans="5:13" ht="13" customHeight="1">
      <c r="E298" s="25">
        <v>297</v>
      </c>
      <c r="F298" s="70">
        <f>D11</f>
        <v>0</v>
      </c>
      <c r="G298" s="71"/>
      <c r="H298" s="70"/>
      <c r="I298" s="70"/>
      <c r="J298" s="71"/>
      <c r="K298" s="70">
        <f>D27</f>
        <v>0</v>
      </c>
      <c r="L298" s="71"/>
      <c r="M298" s="48" t="e">
        <f t="shared" si="4"/>
        <v>#DIV/0!</v>
      </c>
    </row>
    <row r="299" spans="5:13" ht="13" customHeight="1">
      <c r="E299" s="25">
        <v>298</v>
      </c>
      <c r="F299" s="70">
        <f>D11</f>
        <v>0</v>
      </c>
      <c r="G299" s="71"/>
      <c r="H299" s="70"/>
      <c r="I299" s="70"/>
      <c r="J299" s="71"/>
      <c r="K299" s="70">
        <f>D27</f>
        <v>0</v>
      </c>
      <c r="L299" s="71"/>
      <c r="M299" s="48" t="e">
        <f t="shared" si="4"/>
        <v>#DIV/0!</v>
      </c>
    </row>
    <row r="300" spans="5:13" ht="13" customHeight="1">
      <c r="E300" s="25">
        <v>299</v>
      </c>
      <c r="F300" s="70">
        <f>D11</f>
        <v>0</v>
      </c>
      <c r="G300" s="71"/>
      <c r="H300" s="70"/>
      <c r="I300" s="70"/>
      <c r="J300" s="71"/>
      <c r="K300" s="70">
        <f>D27</f>
        <v>0</v>
      </c>
      <c r="L300" s="71"/>
      <c r="M300" s="48" t="e">
        <f t="shared" si="4"/>
        <v>#DIV/0!</v>
      </c>
    </row>
    <row r="301" spans="5:13" ht="13" customHeight="1">
      <c r="E301" s="25">
        <v>300</v>
      </c>
      <c r="F301" s="70">
        <f>D11</f>
        <v>0</v>
      </c>
      <c r="G301" s="70">
        <f>D6</f>
        <v>0</v>
      </c>
      <c r="H301" s="70"/>
      <c r="I301" s="70"/>
      <c r="J301" s="71"/>
      <c r="K301" s="70">
        <f>D27</f>
        <v>0</v>
      </c>
      <c r="L301" s="70" t="e">
        <f>D14</f>
        <v>#DIV/0!</v>
      </c>
      <c r="M301" s="48" t="e">
        <f t="shared" si="4"/>
        <v>#DIV/0!</v>
      </c>
    </row>
    <row r="302" spans="5:13" ht="13" customHeight="1">
      <c r="E302" s="25">
        <v>301</v>
      </c>
      <c r="F302" s="70">
        <f>D11</f>
        <v>0</v>
      </c>
      <c r="G302" s="71"/>
      <c r="H302" s="70"/>
      <c r="I302" s="70"/>
      <c r="J302" s="71"/>
      <c r="K302" s="70">
        <f>D27</f>
        <v>0</v>
      </c>
      <c r="L302" s="71"/>
      <c r="M302" s="48" t="e">
        <f t="shared" si="4"/>
        <v>#DIV/0!</v>
      </c>
    </row>
    <row r="303" spans="5:13" ht="13" customHeight="1">
      <c r="E303" s="25">
        <v>302</v>
      </c>
      <c r="F303" s="70">
        <f>D11</f>
        <v>0</v>
      </c>
      <c r="G303" s="71"/>
      <c r="H303" s="70"/>
      <c r="I303" s="70"/>
      <c r="J303" s="71"/>
      <c r="K303" s="70">
        <f>D27</f>
        <v>0</v>
      </c>
      <c r="L303" s="71"/>
      <c r="M303" s="48" t="e">
        <f t="shared" si="4"/>
        <v>#DIV/0!</v>
      </c>
    </row>
    <row r="304" spans="5:13" ht="13" customHeight="1">
      <c r="E304" s="25">
        <v>303</v>
      </c>
      <c r="F304" s="70">
        <f>D11</f>
        <v>0</v>
      </c>
      <c r="G304" s="71"/>
      <c r="H304" s="70"/>
      <c r="I304" s="70"/>
      <c r="J304" s="71"/>
      <c r="K304" s="70">
        <f>D27</f>
        <v>0</v>
      </c>
      <c r="L304" s="71"/>
      <c r="M304" s="48" t="e">
        <f t="shared" si="4"/>
        <v>#DIV/0!</v>
      </c>
    </row>
    <row r="305" spans="5:13" ht="13" customHeight="1">
      <c r="E305" s="25">
        <v>304</v>
      </c>
      <c r="F305" s="70">
        <f>D11</f>
        <v>0</v>
      </c>
      <c r="G305" s="71"/>
      <c r="H305" s="70"/>
      <c r="I305" s="70"/>
      <c r="J305" s="71"/>
      <c r="K305" s="70">
        <f>D27</f>
        <v>0</v>
      </c>
      <c r="L305" s="71"/>
      <c r="M305" s="48" t="e">
        <f t="shared" si="4"/>
        <v>#DIV/0!</v>
      </c>
    </row>
    <row r="306" spans="5:13" ht="13" customHeight="1">
      <c r="E306" s="25">
        <v>305</v>
      </c>
      <c r="F306" s="70">
        <f>D11</f>
        <v>0</v>
      </c>
      <c r="G306" s="71"/>
      <c r="H306" s="70"/>
      <c r="I306" s="70"/>
      <c r="J306" s="70">
        <f>D17</f>
        <v>0</v>
      </c>
      <c r="K306" s="70">
        <f>D27</f>
        <v>0</v>
      </c>
      <c r="L306" s="71"/>
      <c r="M306" s="48" t="e">
        <f t="shared" si="4"/>
        <v>#DIV/0!</v>
      </c>
    </row>
    <row r="307" spans="5:13" ht="13" customHeight="1">
      <c r="E307" s="25">
        <v>306</v>
      </c>
      <c r="F307" s="70">
        <f>D11</f>
        <v>0</v>
      </c>
      <c r="G307" s="71"/>
      <c r="H307" s="70"/>
      <c r="I307" s="70"/>
      <c r="J307" s="71"/>
      <c r="K307" s="70">
        <f>D27</f>
        <v>0</v>
      </c>
      <c r="L307" s="71"/>
      <c r="M307" s="48" t="e">
        <f t="shared" si="4"/>
        <v>#DIV/0!</v>
      </c>
    </row>
    <row r="308" spans="5:13" ht="13" customHeight="1">
      <c r="E308" s="25">
        <v>307</v>
      </c>
      <c r="F308" s="70">
        <f>D11</f>
        <v>0</v>
      </c>
      <c r="G308" s="71"/>
      <c r="H308" s="70"/>
      <c r="I308" s="70"/>
      <c r="J308" s="71"/>
      <c r="K308" s="70">
        <f>D27</f>
        <v>0</v>
      </c>
      <c r="L308" s="71"/>
      <c r="M308" s="48" t="e">
        <f t="shared" si="4"/>
        <v>#DIV/0!</v>
      </c>
    </row>
    <row r="309" spans="5:13" ht="13" customHeight="1">
      <c r="E309" s="25">
        <v>308</v>
      </c>
      <c r="F309" s="70">
        <f>D11</f>
        <v>0</v>
      </c>
      <c r="G309" s="71"/>
      <c r="H309" s="70"/>
      <c r="I309" s="70"/>
      <c r="J309" s="71"/>
      <c r="K309" s="70">
        <f>D27</f>
        <v>0</v>
      </c>
      <c r="L309" s="70" t="e">
        <f>D14</f>
        <v>#DIV/0!</v>
      </c>
      <c r="M309" s="48" t="e">
        <f t="shared" si="4"/>
        <v>#DIV/0!</v>
      </c>
    </row>
    <row r="310" spans="5:13" ht="13" customHeight="1">
      <c r="E310" s="25">
        <v>309</v>
      </c>
      <c r="F310" s="70">
        <f>D11</f>
        <v>0</v>
      </c>
      <c r="G310" s="71"/>
      <c r="H310" s="70"/>
      <c r="I310" s="70"/>
      <c r="J310" s="71"/>
      <c r="K310" s="70">
        <f>D27</f>
        <v>0</v>
      </c>
      <c r="L310" s="71"/>
      <c r="M310" s="48" t="e">
        <f t="shared" si="4"/>
        <v>#DIV/0!</v>
      </c>
    </row>
    <row r="311" spans="5:13" ht="13" customHeight="1">
      <c r="E311" s="25">
        <v>310</v>
      </c>
      <c r="F311" s="70">
        <f>D11</f>
        <v>0</v>
      </c>
      <c r="G311" s="71"/>
      <c r="H311" s="70">
        <f>Q3</f>
        <v>0</v>
      </c>
      <c r="I311" s="70">
        <f>Q4</f>
        <v>0</v>
      </c>
      <c r="J311" s="71"/>
      <c r="K311" s="70">
        <f>D27</f>
        <v>0</v>
      </c>
      <c r="L311" s="71"/>
      <c r="M311" s="48" t="e">
        <f t="shared" si="4"/>
        <v>#DIV/0!</v>
      </c>
    </row>
    <row r="312" spans="5:13" ht="13" customHeight="1">
      <c r="E312" s="25">
        <v>311</v>
      </c>
      <c r="F312" s="70">
        <f>D11</f>
        <v>0</v>
      </c>
      <c r="G312" s="71"/>
      <c r="H312" s="70"/>
      <c r="I312" s="70"/>
      <c r="J312" s="71"/>
      <c r="K312" s="70">
        <f>D27</f>
        <v>0</v>
      </c>
      <c r="L312" s="71"/>
      <c r="M312" s="48" t="e">
        <f t="shared" si="4"/>
        <v>#DIV/0!</v>
      </c>
    </row>
    <row r="313" spans="5:13" ht="13" customHeight="1">
      <c r="E313" s="25">
        <v>312</v>
      </c>
      <c r="F313" s="70">
        <f>D11</f>
        <v>0</v>
      </c>
      <c r="G313" s="71"/>
      <c r="H313" s="70"/>
      <c r="I313" s="70"/>
      <c r="J313" s="71"/>
      <c r="K313" s="70">
        <f>D27</f>
        <v>0</v>
      </c>
      <c r="L313" s="71"/>
      <c r="M313" s="48" t="e">
        <f t="shared" si="4"/>
        <v>#DIV/0!</v>
      </c>
    </row>
    <row r="314" spans="5:13" ht="13" customHeight="1">
      <c r="E314" s="25">
        <v>313</v>
      </c>
      <c r="F314" s="70">
        <f>D11</f>
        <v>0</v>
      </c>
      <c r="G314" s="71"/>
      <c r="H314" s="70"/>
      <c r="I314" s="70"/>
      <c r="J314" s="71"/>
      <c r="K314" s="70">
        <f>D27</f>
        <v>0</v>
      </c>
      <c r="L314" s="71"/>
      <c r="M314" s="48" t="e">
        <f t="shared" si="4"/>
        <v>#DIV/0!</v>
      </c>
    </row>
    <row r="315" spans="5:13" ht="13" customHeight="1">
      <c r="E315" s="25">
        <v>314</v>
      </c>
      <c r="F315" s="70">
        <f>D11</f>
        <v>0</v>
      </c>
      <c r="G315" s="71"/>
      <c r="H315" s="70"/>
      <c r="I315" s="70"/>
      <c r="J315" s="71"/>
      <c r="K315" s="70">
        <f>D27</f>
        <v>0</v>
      </c>
      <c r="L315" s="71"/>
      <c r="M315" s="48" t="e">
        <f t="shared" si="4"/>
        <v>#DIV/0!</v>
      </c>
    </row>
    <row r="316" spans="5:13" ht="13" customHeight="1">
      <c r="E316" s="25">
        <v>315</v>
      </c>
      <c r="F316" s="70">
        <f>D11</f>
        <v>0</v>
      </c>
      <c r="G316" s="70"/>
      <c r="H316" s="70"/>
      <c r="I316" s="70"/>
      <c r="J316" s="71"/>
      <c r="K316" s="70">
        <f>D27</f>
        <v>0</v>
      </c>
      <c r="L316" s="70" t="e">
        <f>D14</f>
        <v>#DIV/0!</v>
      </c>
      <c r="M316" s="48" t="e">
        <f t="shared" si="4"/>
        <v>#DIV/0!</v>
      </c>
    </row>
    <row r="317" spans="5:13" ht="13" customHeight="1">
      <c r="E317" s="25">
        <v>316</v>
      </c>
      <c r="F317" s="70">
        <f>D11</f>
        <v>0</v>
      </c>
      <c r="G317" s="71"/>
      <c r="H317" s="70"/>
      <c r="I317" s="70"/>
      <c r="J317" s="71"/>
      <c r="K317" s="70">
        <f>D27</f>
        <v>0</v>
      </c>
      <c r="L317" s="71"/>
      <c r="M317" s="48" t="e">
        <f t="shared" si="4"/>
        <v>#DIV/0!</v>
      </c>
    </row>
    <row r="318" spans="5:13" ht="13" customHeight="1">
      <c r="E318" s="25">
        <v>317</v>
      </c>
      <c r="F318" s="70">
        <f>D11</f>
        <v>0</v>
      </c>
      <c r="G318" s="71"/>
      <c r="H318" s="70"/>
      <c r="I318" s="70"/>
      <c r="J318" s="71"/>
      <c r="K318" s="70">
        <f>D27</f>
        <v>0</v>
      </c>
      <c r="L318" s="71"/>
      <c r="M318" s="48" t="e">
        <f t="shared" si="4"/>
        <v>#DIV/0!</v>
      </c>
    </row>
    <row r="319" spans="5:13" ht="13" customHeight="1">
      <c r="E319" s="25">
        <v>318</v>
      </c>
      <c r="F319" s="70">
        <f>D11</f>
        <v>0</v>
      </c>
      <c r="G319" s="71"/>
      <c r="H319" s="70"/>
      <c r="I319" s="70"/>
      <c r="J319" s="71"/>
      <c r="K319" s="70">
        <f>D27</f>
        <v>0</v>
      </c>
      <c r="L319" s="71"/>
      <c r="M319" s="48" t="e">
        <f t="shared" si="4"/>
        <v>#DIV/0!</v>
      </c>
    </row>
    <row r="320" spans="5:13" ht="13" customHeight="1">
      <c r="E320" s="25">
        <v>319</v>
      </c>
      <c r="F320" s="70">
        <f>D11</f>
        <v>0</v>
      </c>
      <c r="G320" s="71"/>
      <c r="H320" s="70"/>
      <c r="I320" s="70"/>
      <c r="J320" s="71"/>
      <c r="K320" s="70">
        <f>D27</f>
        <v>0</v>
      </c>
      <c r="L320" s="71"/>
      <c r="M320" s="48" t="e">
        <f t="shared" si="4"/>
        <v>#DIV/0!</v>
      </c>
    </row>
    <row r="321" spans="5:13" ht="13" customHeight="1">
      <c r="E321" s="25">
        <v>320</v>
      </c>
      <c r="F321" s="70">
        <f>D11</f>
        <v>0</v>
      </c>
      <c r="G321" s="71"/>
      <c r="H321" s="70"/>
      <c r="I321" s="70"/>
      <c r="J321" s="71"/>
      <c r="K321" s="70">
        <f>D27</f>
        <v>0</v>
      </c>
      <c r="L321" s="71"/>
      <c r="M321" s="48" t="e">
        <f t="shared" si="4"/>
        <v>#DIV/0!</v>
      </c>
    </row>
    <row r="322" spans="5:13" ht="13" customHeight="1">
      <c r="E322" s="25">
        <v>321</v>
      </c>
      <c r="F322" s="70">
        <f>D11</f>
        <v>0</v>
      </c>
      <c r="G322" s="71"/>
      <c r="H322" s="70"/>
      <c r="I322" s="70"/>
      <c r="J322" s="71"/>
      <c r="K322" s="70">
        <f>D27</f>
        <v>0</v>
      </c>
      <c r="L322" s="71"/>
      <c r="M322" s="48" t="e">
        <f t="shared" si="4"/>
        <v>#DIV/0!</v>
      </c>
    </row>
    <row r="323" spans="5:13" ht="13" customHeight="1">
      <c r="E323" s="25">
        <v>322</v>
      </c>
      <c r="F323" s="70">
        <f>D11</f>
        <v>0</v>
      </c>
      <c r="G323" s="71"/>
      <c r="H323" s="70"/>
      <c r="I323" s="70"/>
      <c r="J323" s="71"/>
      <c r="K323" s="70">
        <f>D27</f>
        <v>0</v>
      </c>
      <c r="L323" s="70" t="e">
        <f>D14</f>
        <v>#DIV/0!</v>
      </c>
      <c r="M323" s="48" t="e">
        <f t="shared" si="4"/>
        <v>#DIV/0!</v>
      </c>
    </row>
    <row r="324" spans="5:13" ht="13" customHeight="1">
      <c r="E324" s="25">
        <v>323</v>
      </c>
      <c r="F324" s="70">
        <f>D11</f>
        <v>0</v>
      </c>
      <c r="G324" s="71"/>
      <c r="H324" s="70"/>
      <c r="I324" s="70"/>
      <c r="J324" s="71"/>
      <c r="K324" s="70">
        <f>D27</f>
        <v>0</v>
      </c>
      <c r="L324" s="71"/>
      <c r="M324" s="48" t="e">
        <f t="shared" ref="M324:M366" si="5">M323+SUM(F324:I324)-SUM(J324:L324)</f>
        <v>#DIV/0!</v>
      </c>
    </row>
    <row r="325" spans="5:13" ht="13" customHeight="1">
      <c r="E325" s="25">
        <v>324</v>
      </c>
      <c r="F325" s="70">
        <f>D11</f>
        <v>0</v>
      </c>
      <c r="G325" s="71"/>
      <c r="H325" s="70"/>
      <c r="I325" s="70"/>
      <c r="J325" s="71"/>
      <c r="K325" s="70">
        <f>D27</f>
        <v>0</v>
      </c>
      <c r="L325" s="71"/>
      <c r="M325" s="48" t="e">
        <f t="shared" si="5"/>
        <v>#DIV/0!</v>
      </c>
    </row>
    <row r="326" spans="5:13" ht="13" customHeight="1">
      <c r="E326" s="25">
        <v>325</v>
      </c>
      <c r="F326" s="70">
        <f>D11</f>
        <v>0</v>
      </c>
      <c r="G326" s="71"/>
      <c r="H326" s="70">
        <f>Q3</f>
        <v>0</v>
      </c>
      <c r="I326" s="70">
        <f>Q4</f>
        <v>0</v>
      </c>
      <c r="J326" s="71"/>
      <c r="K326" s="70">
        <f>D27</f>
        <v>0</v>
      </c>
      <c r="L326" s="71"/>
      <c r="M326" s="48" t="e">
        <f t="shared" si="5"/>
        <v>#DIV/0!</v>
      </c>
    </row>
    <row r="327" spans="5:13" ht="13" customHeight="1">
      <c r="E327" s="25">
        <v>326</v>
      </c>
      <c r="F327" s="70">
        <f>D11</f>
        <v>0</v>
      </c>
      <c r="G327" s="71"/>
      <c r="H327" s="70"/>
      <c r="I327" s="70"/>
      <c r="J327" s="71"/>
      <c r="K327" s="70">
        <f>D27</f>
        <v>0</v>
      </c>
      <c r="L327" s="71"/>
      <c r="M327" s="48" t="e">
        <f t="shared" si="5"/>
        <v>#DIV/0!</v>
      </c>
    </row>
    <row r="328" spans="5:13" ht="13" customHeight="1">
      <c r="E328" s="25">
        <v>327</v>
      </c>
      <c r="F328" s="70">
        <f>D11</f>
        <v>0</v>
      </c>
      <c r="G328" s="71"/>
      <c r="H328" s="70"/>
      <c r="I328" s="70"/>
      <c r="J328" s="71"/>
      <c r="K328" s="70">
        <f>D27</f>
        <v>0</v>
      </c>
      <c r="L328" s="71"/>
      <c r="M328" s="48" t="e">
        <f t="shared" si="5"/>
        <v>#DIV/0!</v>
      </c>
    </row>
    <row r="329" spans="5:13" ht="13" customHeight="1">
      <c r="E329" s="25">
        <v>328</v>
      </c>
      <c r="F329" s="70">
        <f>D11</f>
        <v>0</v>
      </c>
      <c r="G329" s="71"/>
      <c r="H329" s="70"/>
      <c r="I329" s="70"/>
      <c r="J329" s="71"/>
      <c r="K329" s="70">
        <f>D27</f>
        <v>0</v>
      </c>
      <c r="L329" s="71"/>
      <c r="M329" s="48" t="e">
        <f t="shared" si="5"/>
        <v>#DIV/0!</v>
      </c>
    </row>
    <row r="330" spans="5:13" ht="13" customHeight="1">
      <c r="E330" s="25">
        <v>329</v>
      </c>
      <c r="F330" s="70">
        <f>D11</f>
        <v>0</v>
      </c>
      <c r="G330" s="71"/>
      <c r="H330" s="70"/>
      <c r="I330" s="70"/>
      <c r="J330" s="71"/>
      <c r="K330" s="70">
        <f>D27</f>
        <v>0</v>
      </c>
      <c r="L330" s="71"/>
      <c r="M330" s="48" t="e">
        <f t="shared" si="5"/>
        <v>#DIV/0!</v>
      </c>
    </row>
    <row r="331" spans="5:13" ht="13" customHeight="1">
      <c r="E331" s="25">
        <v>330</v>
      </c>
      <c r="F331" s="70">
        <f>D11</f>
        <v>0</v>
      </c>
      <c r="G331" s="70">
        <f>D6</f>
        <v>0</v>
      </c>
      <c r="H331" s="70"/>
      <c r="I331" s="70"/>
      <c r="J331" s="71"/>
      <c r="K331" s="70">
        <f>D27</f>
        <v>0</v>
      </c>
      <c r="L331" s="70" t="e">
        <f>D14</f>
        <v>#DIV/0!</v>
      </c>
      <c r="M331" s="48" t="e">
        <f t="shared" si="5"/>
        <v>#DIV/0!</v>
      </c>
    </row>
    <row r="332" spans="5:13" ht="13" customHeight="1">
      <c r="E332" s="25">
        <v>331</v>
      </c>
      <c r="F332" s="70">
        <f>D11</f>
        <v>0</v>
      </c>
      <c r="G332" s="71"/>
      <c r="H332" s="70"/>
      <c r="I332" s="70"/>
      <c r="J332" s="71"/>
      <c r="K332" s="70">
        <f>D27</f>
        <v>0</v>
      </c>
      <c r="L332" s="71"/>
      <c r="M332" s="48" t="e">
        <f t="shared" si="5"/>
        <v>#DIV/0!</v>
      </c>
    </row>
    <row r="333" spans="5:13" ht="13" customHeight="1">
      <c r="E333" s="25">
        <v>332</v>
      </c>
      <c r="F333" s="70">
        <f>D11</f>
        <v>0</v>
      </c>
      <c r="G333" s="71"/>
      <c r="H333" s="70"/>
      <c r="I333" s="70"/>
      <c r="J333" s="71"/>
      <c r="K333" s="70">
        <f>D27</f>
        <v>0</v>
      </c>
      <c r="L333" s="71"/>
      <c r="M333" s="48" t="e">
        <f t="shared" si="5"/>
        <v>#DIV/0!</v>
      </c>
    </row>
    <row r="334" spans="5:13" ht="13" customHeight="1">
      <c r="E334" s="25">
        <v>333</v>
      </c>
      <c r="F334" s="70">
        <f>D11</f>
        <v>0</v>
      </c>
      <c r="G334" s="71"/>
      <c r="H334" s="70"/>
      <c r="I334" s="70"/>
      <c r="J334" s="71"/>
      <c r="K334" s="70">
        <f>D27</f>
        <v>0</v>
      </c>
      <c r="L334" s="71"/>
      <c r="M334" s="48" t="e">
        <f t="shared" si="5"/>
        <v>#DIV/0!</v>
      </c>
    </row>
    <row r="335" spans="5:13" ht="13" customHeight="1">
      <c r="E335" s="25">
        <v>334</v>
      </c>
      <c r="F335" s="70">
        <f>D11</f>
        <v>0</v>
      </c>
      <c r="G335" s="71"/>
      <c r="H335" s="70"/>
      <c r="I335" s="70"/>
      <c r="J335" s="71"/>
      <c r="K335" s="70">
        <f>D27</f>
        <v>0</v>
      </c>
      <c r="L335" s="71"/>
      <c r="M335" s="48" t="e">
        <f t="shared" si="5"/>
        <v>#DIV/0!</v>
      </c>
    </row>
    <row r="336" spans="5:13" ht="13" customHeight="1">
      <c r="E336" s="25">
        <v>335</v>
      </c>
      <c r="F336" s="70">
        <f>D11</f>
        <v>0</v>
      </c>
      <c r="G336" s="71"/>
      <c r="H336" s="70"/>
      <c r="I336" s="70"/>
      <c r="J336" s="70">
        <f>D17</f>
        <v>0</v>
      </c>
      <c r="K336" s="70">
        <f>D27</f>
        <v>0</v>
      </c>
      <c r="L336" s="71"/>
      <c r="M336" s="48" t="e">
        <f t="shared" si="5"/>
        <v>#DIV/0!</v>
      </c>
    </row>
    <row r="337" spans="5:13" ht="13" customHeight="1">
      <c r="E337" s="25">
        <v>336</v>
      </c>
      <c r="F337" s="70">
        <f>D11</f>
        <v>0</v>
      </c>
      <c r="G337" s="71"/>
      <c r="H337" s="70"/>
      <c r="I337" s="70"/>
      <c r="J337" s="71"/>
      <c r="K337" s="70">
        <f>D27</f>
        <v>0</v>
      </c>
      <c r="L337" s="71"/>
      <c r="M337" s="48" t="e">
        <f t="shared" si="5"/>
        <v>#DIV/0!</v>
      </c>
    </row>
    <row r="338" spans="5:13" ht="13" customHeight="1">
      <c r="E338" s="25">
        <v>337</v>
      </c>
      <c r="F338" s="70">
        <f>D11</f>
        <v>0</v>
      </c>
      <c r="G338" s="71"/>
      <c r="H338" s="70"/>
      <c r="I338" s="70"/>
      <c r="J338" s="71"/>
      <c r="K338" s="70">
        <f>D27</f>
        <v>0</v>
      </c>
      <c r="L338" s="71"/>
      <c r="M338" s="48" t="e">
        <f t="shared" si="5"/>
        <v>#DIV/0!</v>
      </c>
    </row>
    <row r="339" spans="5:13" ht="13" customHeight="1">
      <c r="E339" s="25">
        <v>338</v>
      </c>
      <c r="F339" s="70">
        <f>D11</f>
        <v>0</v>
      </c>
      <c r="G339" s="71"/>
      <c r="H339" s="70"/>
      <c r="I339" s="70"/>
      <c r="J339" s="71"/>
      <c r="K339" s="70">
        <f>D27</f>
        <v>0</v>
      </c>
      <c r="L339" s="70" t="e">
        <f>D14</f>
        <v>#DIV/0!</v>
      </c>
      <c r="M339" s="48" t="e">
        <f t="shared" si="5"/>
        <v>#DIV/0!</v>
      </c>
    </row>
    <row r="340" spans="5:13" ht="13" customHeight="1">
      <c r="E340" s="25">
        <v>339</v>
      </c>
      <c r="F340" s="70">
        <f>D11</f>
        <v>0</v>
      </c>
      <c r="G340" s="71"/>
      <c r="H340" s="70"/>
      <c r="I340" s="70"/>
      <c r="J340" s="71"/>
      <c r="K340" s="70">
        <f>D27</f>
        <v>0</v>
      </c>
      <c r="L340" s="71"/>
      <c r="M340" s="48" t="e">
        <f t="shared" si="5"/>
        <v>#DIV/0!</v>
      </c>
    </row>
    <row r="341" spans="5:13" ht="13" customHeight="1">
      <c r="E341" s="25">
        <v>340</v>
      </c>
      <c r="F341" s="70">
        <f>D11</f>
        <v>0</v>
      </c>
      <c r="G341" s="71"/>
      <c r="H341" s="70">
        <f>Q3</f>
        <v>0</v>
      </c>
      <c r="I341" s="70">
        <f>Q4</f>
        <v>0</v>
      </c>
      <c r="J341" s="71"/>
      <c r="K341" s="70">
        <f>D27</f>
        <v>0</v>
      </c>
      <c r="L341" s="71"/>
      <c r="M341" s="48" t="e">
        <f t="shared" si="5"/>
        <v>#DIV/0!</v>
      </c>
    </row>
    <row r="342" spans="5:13" ht="13" customHeight="1">
      <c r="E342" s="25">
        <v>341</v>
      </c>
      <c r="F342" s="70">
        <f>D11</f>
        <v>0</v>
      </c>
      <c r="G342" s="71"/>
      <c r="H342" s="70"/>
      <c r="I342" s="70"/>
      <c r="J342" s="71"/>
      <c r="K342" s="70">
        <f>D27</f>
        <v>0</v>
      </c>
      <c r="L342" s="71"/>
      <c r="M342" s="48" t="e">
        <f t="shared" si="5"/>
        <v>#DIV/0!</v>
      </c>
    </row>
    <row r="343" spans="5:13" ht="13" customHeight="1">
      <c r="E343" s="25">
        <v>342</v>
      </c>
      <c r="F343" s="70">
        <f>D11</f>
        <v>0</v>
      </c>
      <c r="G343" s="71"/>
      <c r="H343" s="70"/>
      <c r="I343" s="70"/>
      <c r="J343" s="71"/>
      <c r="K343" s="70">
        <f>D27</f>
        <v>0</v>
      </c>
      <c r="L343" s="71"/>
      <c r="M343" s="48" t="e">
        <f t="shared" si="5"/>
        <v>#DIV/0!</v>
      </c>
    </row>
    <row r="344" spans="5:13" ht="13" customHeight="1">
      <c r="E344" s="25">
        <v>343</v>
      </c>
      <c r="F344" s="70">
        <f>D11</f>
        <v>0</v>
      </c>
      <c r="G344" s="71"/>
      <c r="H344" s="70"/>
      <c r="I344" s="70"/>
      <c r="J344" s="71"/>
      <c r="K344" s="70">
        <f>D27</f>
        <v>0</v>
      </c>
      <c r="L344" s="71"/>
      <c r="M344" s="48" t="e">
        <f t="shared" si="5"/>
        <v>#DIV/0!</v>
      </c>
    </row>
    <row r="345" spans="5:13" ht="13" customHeight="1">
      <c r="E345" s="25">
        <v>344</v>
      </c>
      <c r="F345" s="70">
        <f>D11</f>
        <v>0</v>
      </c>
      <c r="G345" s="71"/>
      <c r="H345" s="70"/>
      <c r="I345" s="70"/>
      <c r="J345" s="71"/>
      <c r="K345" s="70">
        <f>D27</f>
        <v>0</v>
      </c>
      <c r="L345" s="71"/>
      <c r="M345" s="48" t="e">
        <f t="shared" si="5"/>
        <v>#DIV/0!</v>
      </c>
    </row>
    <row r="346" spans="5:13" ht="13" customHeight="1">
      <c r="E346" s="25">
        <v>345</v>
      </c>
      <c r="F346" s="70">
        <f>D11</f>
        <v>0</v>
      </c>
      <c r="G346" s="70"/>
      <c r="H346" s="70"/>
      <c r="I346" s="70"/>
      <c r="J346" s="71"/>
      <c r="K346" s="70">
        <f>D27</f>
        <v>0</v>
      </c>
      <c r="L346" s="70" t="e">
        <f>D14</f>
        <v>#DIV/0!</v>
      </c>
      <c r="M346" s="48" t="e">
        <f t="shared" si="5"/>
        <v>#DIV/0!</v>
      </c>
    </row>
    <row r="347" spans="5:13" ht="13" customHeight="1">
      <c r="E347" s="25">
        <v>346</v>
      </c>
      <c r="F347" s="70">
        <f>D11</f>
        <v>0</v>
      </c>
      <c r="G347" s="71"/>
      <c r="H347" s="70"/>
      <c r="I347" s="70"/>
      <c r="J347" s="71"/>
      <c r="K347" s="70">
        <f>D27</f>
        <v>0</v>
      </c>
      <c r="L347" s="71"/>
      <c r="M347" s="48" t="e">
        <f t="shared" si="5"/>
        <v>#DIV/0!</v>
      </c>
    </row>
    <row r="348" spans="5:13" ht="13" customHeight="1">
      <c r="E348" s="25">
        <v>347</v>
      </c>
      <c r="F348" s="70">
        <f>D11</f>
        <v>0</v>
      </c>
      <c r="G348" s="71"/>
      <c r="H348" s="70"/>
      <c r="I348" s="70"/>
      <c r="J348" s="71"/>
      <c r="K348" s="70">
        <f>D27</f>
        <v>0</v>
      </c>
      <c r="L348" s="71"/>
      <c r="M348" s="48" t="e">
        <f t="shared" si="5"/>
        <v>#DIV/0!</v>
      </c>
    </row>
    <row r="349" spans="5:13" ht="13" customHeight="1">
      <c r="E349" s="25">
        <v>348</v>
      </c>
      <c r="F349" s="70">
        <f>D11</f>
        <v>0</v>
      </c>
      <c r="G349" s="71"/>
      <c r="H349" s="70"/>
      <c r="I349" s="70"/>
      <c r="J349" s="71"/>
      <c r="K349" s="70">
        <f>D27</f>
        <v>0</v>
      </c>
      <c r="L349" s="71"/>
      <c r="M349" s="48" t="e">
        <f t="shared" si="5"/>
        <v>#DIV/0!</v>
      </c>
    </row>
    <row r="350" spans="5:13" ht="13" customHeight="1">
      <c r="E350" s="25">
        <v>349</v>
      </c>
      <c r="F350" s="70">
        <f>D11</f>
        <v>0</v>
      </c>
      <c r="G350" s="71"/>
      <c r="H350" s="70"/>
      <c r="I350" s="70"/>
      <c r="J350" s="71"/>
      <c r="K350" s="70">
        <f>D27</f>
        <v>0</v>
      </c>
      <c r="L350" s="71"/>
      <c r="M350" s="48" t="e">
        <f t="shared" si="5"/>
        <v>#DIV/0!</v>
      </c>
    </row>
    <row r="351" spans="5:13" ht="13" customHeight="1">
      <c r="E351" s="25">
        <v>350</v>
      </c>
      <c r="F351" s="70">
        <f>D11</f>
        <v>0</v>
      </c>
      <c r="G351" s="71"/>
      <c r="H351" s="70"/>
      <c r="I351" s="70"/>
      <c r="J351" s="71"/>
      <c r="K351" s="70">
        <f>D27</f>
        <v>0</v>
      </c>
      <c r="L351" s="71"/>
      <c r="M351" s="48" t="e">
        <f t="shared" si="5"/>
        <v>#DIV/0!</v>
      </c>
    </row>
    <row r="352" spans="5:13" ht="13" customHeight="1">
      <c r="E352" s="25">
        <v>351</v>
      </c>
      <c r="F352" s="70">
        <f>D11</f>
        <v>0</v>
      </c>
      <c r="G352" s="71"/>
      <c r="H352" s="70"/>
      <c r="I352" s="70"/>
      <c r="J352" s="71"/>
      <c r="K352" s="70">
        <f>D27</f>
        <v>0</v>
      </c>
      <c r="L352" s="71"/>
      <c r="M352" s="48" t="e">
        <f t="shared" si="5"/>
        <v>#DIV/0!</v>
      </c>
    </row>
    <row r="353" spans="5:13" ht="13" customHeight="1">
      <c r="E353" s="25">
        <v>352</v>
      </c>
      <c r="F353" s="70">
        <f>D11</f>
        <v>0</v>
      </c>
      <c r="G353" s="71"/>
      <c r="H353" s="70"/>
      <c r="I353" s="70"/>
      <c r="J353" s="71"/>
      <c r="K353" s="70">
        <f>D27</f>
        <v>0</v>
      </c>
      <c r="L353" s="70" t="e">
        <f>D14</f>
        <v>#DIV/0!</v>
      </c>
      <c r="M353" s="48" t="e">
        <f t="shared" si="5"/>
        <v>#DIV/0!</v>
      </c>
    </row>
    <row r="354" spans="5:13" ht="13" customHeight="1">
      <c r="E354" s="25">
        <v>353</v>
      </c>
      <c r="F354" s="70">
        <f>D11</f>
        <v>0</v>
      </c>
      <c r="G354" s="71"/>
      <c r="H354" s="70"/>
      <c r="I354" s="70"/>
      <c r="J354" s="71"/>
      <c r="K354" s="70">
        <f>D27</f>
        <v>0</v>
      </c>
      <c r="L354" s="71"/>
      <c r="M354" s="48" t="e">
        <f t="shared" si="5"/>
        <v>#DIV/0!</v>
      </c>
    </row>
    <row r="355" spans="5:13" ht="13" customHeight="1">
      <c r="E355" s="25">
        <v>354</v>
      </c>
      <c r="F355" s="70">
        <f>D11</f>
        <v>0</v>
      </c>
      <c r="G355" s="71"/>
      <c r="H355" s="70"/>
      <c r="I355" s="70"/>
      <c r="J355" s="71"/>
      <c r="K355" s="70">
        <f>D27</f>
        <v>0</v>
      </c>
      <c r="L355" s="71"/>
      <c r="M355" s="48" t="e">
        <f t="shared" si="5"/>
        <v>#DIV/0!</v>
      </c>
    </row>
    <row r="356" spans="5:13" ht="13" customHeight="1">
      <c r="E356" s="25">
        <v>355</v>
      </c>
      <c r="F356" s="70">
        <f>D11</f>
        <v>0</v>
      </c>
      <c r="G356" s="71"/>
      <c r="H356" s="70">
        <f>Q3</f>
        <v>0</v>
      </c>
      <c r="I356" s="70">
        <f>Q4</f>
        <v>0</v>
      </c>
      <c r="J356" s="71"/>
      <c r="K356" s="70">
        <f>D27</f>
        <v>0</v>
      </c>
      <c r="L356" s="71"/>
      <c r="M356" s="48" t="e">
        <f t="shared" si="5"/>
        <v>#DIV/0!</v>
      </c>
    </row>
    <row r="357" spans="5:13" ht="13" customHeight="1">
      <c r="E357" s="25">
        <v>356</v>
      </c>
      <c r="F357" s="70">
        <f>D11</f>
        <v>0</v>
      </c>
      <c r="G357" s="71"/>
      <c r="H357" s="70"/>
      <c r="I357" s="70"/>
      <c r="J357" s="71"/>
      <c r="K357" s="70">
        <f>D27</f>
        <v>0</v>
      </c>
      <c r="L357" s="71"/>
      <c r="M357" s="48" t="e">
        <f t="shared" si="5"/>
        <v>#DIV/0!</v>
      </c>
    </row>
    <row r="358" spans="5:13" ht="13" customHeight="1">
      <c r="E358" s="25">
        <v>357</v>
      </c>
      <c r="F358" s="70">
        <f>D11</f>
        <v>0</v>
      </c>
      <c r="G358" s="71"/>
      <c r="H358" s="70"/>
      <c r="I358" s="70"/>
      <c r="J358" s="71"/>
      <c r="K358" s="70">
        <f>D27</f>
        <v>0</v>
      </c>
      <c r="L358" s="71"/>
      <c r="M358" s="48" t="e">
        <f t="shared" si="5"/>
        <v>#DIV/0!</v>
      </c>
    </row>
    <row r="359" spans="5:13" ht="13" customHeight="1">
      <c r="E359" s="25">
        <v>358</v>
      </c>
      <c r="F359" s="70">
        <f>D11</f>
        <v>0</v>
      </c>
      <c r="G359" s="71"/>
      <c r="H359" s="70"/>
      <c r="I359" s="70"/>
      <c r="J359" s="71"/>
      <c r="K359" s="70">
        <f>D27</f>
        <v>0</v>
      </c>
      <c r="L359" s="71"/>
      <c r="M359" s="48" t="e">
        <f t="shared" si="5"/>
        <v>#DIV/0!</v>
      </c>
    </row>
    <row r="360" spans="5:13" ht="13" customHeight="1">
      <c r="E360" s="25">
        <v>359</v>
      </c>
      <c r="F360" s="70">
        <f>D11</f>
        <v>0</v>
      </c>
      <c r="G360" s="71"/>
      <c r="H360" s="70"/>
      <c r="I360" s="70"/>
      <c r="J360" s="71"/>
      <c r="K360" s="70">
        <f>D27</f>
        <v>0</v>
      </c>
      <c r="L360" s="71"/>
      <c r="M360" s="48" t="e">
        <f t="shared" si="5"/>
        <v>#DIV/0!</v>
      </c>
    </row>
    <row r="361" spans="5:13" ht="13" customHeight="1">
      <c r="E361" s="25">
        <v>360</v>
      </c>
      <c r="F361" s="70">
        <f>D11</f>
        <v>0</v>
      </c>
      <c r="G361" s="70">
        <f>D6</f>
        <v>0</v>
      </c>
      <c r="H361" s="70"/>
      <c r="I361" s="70"/>
      <c r="J361" s="71"/>
      <c r="K361" s="70">
        <f>D27</f>
        <v>0</v>
      </c>
      <c r="L361" s="70" t="e">
        <f>D14</f>
        <v>#DIV/0!</v>
      </c>
      <c r="M361" s="48" t="e">
        <f t="shared" si="5"/>
        <v>#DIV/0!</v>
      </c>
    </row>
    <row r="362" spans="5:13" ht="13" customHeight="1">
      <c r="E362" s="25">
        <v>361</v>
      </c>
      <c r="F362" s="70">
        <f>D11</f>
        <v>0</v>
      </c>
      <c r="G362" s="71"/>
      <c r="H362" s="70"/>
      <c r="I362" s="70"/>
      <c r="J362" s="71"/>
      <c r="K362" s="70">
        <f>D27</f>
        <v>0</v>
      </c>
      <c r="L362" s="71"/>
      <c r="M362" s="48" t="e">
        <f t="shared" si="5"/>
        <v>#DIV/0!</v>
      </c>
    </row>
    <row r="363" spans="5:13" ht="13" customHeight="1">
      <c r="E363" s="25">
        <v>362</v>
      </c>
      <c r="F363" s="70">
        <f>D11</f>
        <v>0</v>
      </c>
      <c r="G363" s="71"/>
      <c r="H363" s="70"/>
      <c r="I363" s="70"/>
      <c r="J363" s="71"/>
      <c r="K363" s="70">
        <f>D27</f>
        <v>0</v>
      </c>
      <c r="L363" s="71"/>
      <c r="M363" s="48" t="e">
        <f t="shared" si="5"/>
        <v>#DIV/0!</v>
      </c>
    </row>
    <row r="364" spans="5:13" ht="13" customHeight="1">
      <c r="E364" s="25">
        <v>363</v>
      </c>
      <c r="F364" s="70">
        <f>D11</f>
        <v>0</v>
      </c>
      <c r="G364" s="71"/>
      <c r="H364" s="70"/>
      <c r="I364" s="70"/>
      <c r="J364" s="71"/>
      <c r="K364" s="70">
        <f>D27</f>
        <v>0</v>
      </c>
      <c r="L364" s="71"/>
      <c r="M364" s="48" t="e">
        <f t="shared" si="5"/>
        <v>#DIV/0!</v>
      </c>
    </row>
    <row r="365" spans="5:13" ht="13" customHeight="1">
      <c r="E365" s="25">
        <v>364</v>
      </c>
      <c r="F365" s="70">
        <f>D11</f>
        <v>0</v>
      </c>
      <c r="G365" s="71"/>
      <c r="H365" s="70"/>
      <c r="I365" s="70"/>
      <c r="J365" s="71"/>
      <c r="K365" s="70">
        <f>D27</f>
        <v>0</v>
      </c>
      <c r="L365" s="71"/>
      <c r="M365" s="48" t="e">
        <f t="shared" si="5"/>
        <v>#DIV/0!</v>
      </c>
    </row>
    <row r="366" spans="5:13" ht="13" customHeight="1">
      <c r="E366" s="42">
        <v>365</v>
      </c>
      <c r="F366" s="72">
        <f>D11</f>
        <v>0</v>
      </c>
      <c r="G366" s="73"/>
      <c r="H366" s="72"/>
      <c r="I366" s="72"/>
      <c r="J366" s="72">
        <f>D17</f>
        <v>0</v>
      </c>
      <c r="K366" s="72">
        <f>D27</f>
        <v>0</v>
      </c>
      <c r="L366" s="73"/>
      <c r="M366" s="48" t="e">
        <f t="shared" si="5"/>
        <v>#DIV/0!</v>
      </c>
    </row>
    <row r="367" spans="5:13" ht="13" customHeight="1"/>
    <row r="368" spans="5:13" ht="13" customHeight="1">
      <c r="M368" s="45"/>
    </row>
  </sheetData>
  <mergeCells count="1">
    <mergeCell ref="R2:S2"/>
  </mergeCells>
  <pageMargins left="1.299212598425197" right="0.31496062992125984" top="0.55118110236220474" bottom="0.55118110236220474" header="0.31496062992125984" footer="0.31496062992125984"/>
  <pageSetup paperSize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Gráficos</vt:lpstr>
      </vt:variant>
      <vt:variant>
        <vt:i4>4</vt:i4>
      </vt:variant>
    </vt:vector>
  </HeadingPairs>
  <TitlesOfParts>
    <vt:vector size="14" baseType="lpstr">
      <vt:lpstr>Indice</vt:lpstr>
      <vt:lpstr>Ventas</vt:lpstr>
      <vt:lpstr>Compras</vt:lpstr>
      <vt:lpstr>Estado de Resultados</vt:lpstr>
      <vt:lpstr>Almacenero</vt:lpstr>
      <vt:lpstr>Ratios</vt:lpstr>
      <vt:lpstr>O y A 7 </vt:lpstr>
      <vt:lpstr>O y A 14</vt:lpstr>
      <vt:lpstr>O y A 21</vt:lpstr>
      <vt:lpstr>O y A 28</vt:lpstr>
      <vt:lpstr>FF 7 dias</vt:lpstr>
      <vt:lpstr>FF 14 dias</vt:lpstr>
      <vt:lpstr>FF 21 dias</vt:lpstr>
      <vt:lpstr>FF 28 dias</vt:lpstr>
    </vt:vector>
  </TitlesOfParts>
  <Company>MyHouse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Adriana</dc:creator>
  <cp:lastModifiedBy>Carlos Sandoval</cp:lastModifiedBy>
  <cp:lastPrinted>2024-01-25T19:30:35Z</cp:lastPrinted>
  <dcterms:created xsi:type="dcterms:W3CDTF">2004-07-20T22:51:19Z</dcterms:created>
  <dcterms:modified xsi:type="dcterms:W3CDTF">2024-04-11T18:02:06Z</dcterms:modified>
</cp:coreProperties>
</file>