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val\Desktop\"/>
    </mc:Choice>
  </mc:AlternateContent>
  <xr:revisionPtr revIDLastSave="0" documentId="13_ncr:1_{F1335D72-FC82-4B0C-8BE1-07CC5891792E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F7" i="1" l="1"/>
  <c r="NP2" i="1"/>
  <c r="NH2" i="1"/>
  <c r="MZ2" i="1"/>
  <c r="NV17" i="1"/>
  <c r="NT17" i="1"/>
  <c r="NR17" i="1"/>
  <c r="NP17" i="1"/>
  <c r="NN17" i="1"/>
  <c r="NL17" i="1"/>
  <c r="NJ17" i="1"/>
  <c r="NH17" i="1"/>
  <c r="NF17" i="1"/>
  <c r="ND17" i="1"/>
  <c r="NB17" i="1"/>
  <c r="MZ17" i="1"/>
  <c r="NW11" i="1"/>
  <c r="NS11" i="1"/>
  <c r="NO11" i="1"/>
  <c r="NK11" i="1"/>
  <c r="NG11" i="1"/>
  <c r="NC11" i="1"/>
  <c r="NV9" i="1"/>
  <c r="NT9" i="1"/>
  <c r="NR9" i="1"/>
  <c r="NP9" i="1"/>
  <c r="NN9" i="1"/>
  <c r="NL9" i="1"/>
  <c r="NJ9" i="1"/>
  <c r="NH9" i="1"/>
  <c r="NF9" i="1"/>
  <c r="ND9" i="1"/>
  <c r="NB9" i="1"/>
  <c r="MZ9" i="1"/>
  <c r="NV8" i="1"/>
  <c r="NT8" i="1"/>
  <c r="NR8" i="1"/>
  <c r="NP8" i="1"/>
  <c r="NN8" i="1"/>
  <c r="NL8" i="1"/>
  <c r="NJ8" i="1"/>
  <c r="NH8" i="1"/>
  <c r="NF8" i="1"/>
  <c r="ND8" i="1"/>
  <c r="NB8" i="1"/>
  <c r="MZ8" i="1"/>
  <c r="NV7" i="1"/>
  <c r="NT7" i="1"/>
  <c r="NR7" i="1"/>
  <c r="NP7" i="1"/>
  <c r="NN7" i="1"/>
  <c r="NL7" i="1"/>
  <c r="NJ7" i="1"/>
  <c r="NH7" i="1"/>
  <c r="ND7" i="1"/>
  <c r="NB7" i="1"/>
  <c r="MZ7" i="1"/>
  <c r="OK1" i="2"/>
  <c r="OC1" i="2"/>
  <c r="NU1" i="2"/>
  <c r="NM1" i="2"/>
  <c r="NE1" i="2"/>
  <c r="MW1" i="2"/>
  <c r="LZ9" i="1"/>
  <c r="LZ8" i="1"/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<sst xmlns="http://schemas.openxmlformats.org/spreadsheetml/2006/main" count="1095" uniqueCount="20">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</sst>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4" fontId="9" fillId="14" borderId="19" xfId="0" applyNumberFormat="1" applyFont="1" applyFill="1" applyBorder="1" applyAlignment="1">
      <alignment horizontal="center" wrapText="1"/>
    </xf>
    <xf numFmtId="14" fontId="9" fillId="14" borderId="20" xfId="0" applyNumberFormat="1" applyFont="1" applyFill="1" applyBorder="1" applyAlignment="1">
      <alignment horizontal="center" wrapText="1"/>
    </xf>
    <xf numFmtId="1" fontId="9" fillId="14" borderId="20" xfId="0" applyNumberFormat="1" applyFont="1" applyFill="1" applyBorder="1" applyAlignment="1">
      <alignment horizontal="center" wrapText="1"/>
    </xf>
    <xf numFmtId="10" fontId="9" fillId="14" borderId="21" xfId="1" applyNumberFormat="1" applyFont="1" applyFill="1" applyBorder="1" applyAlignment="1">
      <alignment horizontal="center" wrapText="1"/>
    </xf>
    <xf numFmtId="1" fontId="9" fillId="14" borderId="18" xfId="0" applyNumberFormat="1" applyFont="1" applyFill="1" applyBorder="1" applyAlignment="1">
      <alignment horizontal="center" wrapText="1"/>
    </xf>
    <xf numFmtId="10" fontId="9" fillId="14" borderId="16" xfId="1" applyNumberFormat="1" applyFont="1" applyFill="1" applyBorder="1" applyAlignment="1">
      <alignment horizontal="center" vertical="center" wrapText="1"/>
    </xf>
    <xf numFmtId="1" fontId="9" fillId="14" borderId="27" xfId="0" applyNumberFormat="1" applyFont="1" applyFill="1" applyBorder="1" applyAlignment="1">
      <alignment horizontal="center" wrapText="1"/>
    </xf>
    <xf numFmtId="14" fontId="9" fillId="14" borderId="7" xfId="0" applyNumberFormat="1" applyFont="1" applyFill="1" applyBorder="1" applyAlignment="1">
      <alignment horizontal="center" wrapText="1"/>
    </xf>
    <xf numFmtId="14" fontId="9" fillId="14" borderId="23" xfId="0" applyNumberFormat="1" applyFont="1" applyFill="1" applyBorder="1" applyAlignment="1">
      <alignment horizontal="center" wrapText="1"/>
    </xf>
    <xf numFmtId="1" fontId="9" fillId="14" borderId="23" xfId="0" applyNumberFormat="1" applyFont="1" applyFill="1" applyBorder="1" applyAlignment="1">
      <alignment horizontal="center" wrapText="1"/>
    </xf>
    <xf numFmtId="10" fontId="9" fillId="14" borderId="8" xfId="1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90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17"/>
  <sheetViews>
    <sheetView tabSelected="1" zoomScale="90" zoomScaleNormal="90" workbookViewId="0">
      <pane xSplit="3" ySplit="4" topLeftCell="NJ5" activePane="bottomRight" state="frozen"/>
      <selection pane="topRight" activeCell="D1" sqref="D1"/>
      <selection pane="bottomLeft" activeCell="A5" sqref="A5"/>
      <selection pane="bottomRight" activeCell="NR13" sqref="NR13"/>
    </sheetView>
  </sheetViews>
  <sheetFormatPr baseColWidth="10" defaultColWidth="11.453125" defaultRowHeight="14.5" x14ac:dyDescent="0.35"/>
  <cols>
    <col min="1" max="1" width="3" customWidth="1"/>
    <col min="2" max="2" width="34.7265625" customWidth="1"/>
    <col min="3" max="3" width="11.81640625" customWidth="1"/>
    <col min="4" max="99" width="11.453125" customWidth="1"/>
  </cols>
  <sheetData>
    <row r="1" spans="1:387" ht="8.15" customHeight="1" thickBot="1" x14ac:dyDescent="0.4"/>
    <row r="2" spans="1:387" ht="15.75" customHeight="1" thickBot="1" x14ac:dyDescent="0.4">
      <c r="B2" s="24" t="s">
        <v>10</v>
      </c>
      <c r="D2" s="127" t="str">
        <f>"ABRIL 2022"</f>
        <v>ABRIL 2022</v>
      </c>
      <c r="E2" s="128"/>
      <c r="F2" s="128"/>
      <c r="G2" s="128"/>
      <c r="H2" s="128"/>
      <c r="I2" s="128"/>
      <c r="J2" s="128"/>
      <c r="K2" s="129"/>
      <c r="L2" s="124" t="str">
        <f>"MAYO 2022"</f>
        <v>MAYO 2022</v>
      </c>
      <c r="M2" s="125"/>
      <c r="N2" s="125"/>
      <c r="O2" s="125"/>
      <c r="P2" s="125"/>
      <c r="Q2" s="125"/>
      <c r="R2" s="125"/>
      <c r="S2" s="126"/>
      <c r="T2" s="127" t="str">
        <f>"JUNIO 2022"</f>
        <v>JUNIO 2022</v>
      </c>
      <c r="U2" s="128"/>
      <c r="V2" s="128"/>
      <c r="W2" s="128"/>
      <c r="X2" s="128"/>
      <c r="Y2" s="128"/>
      <c r="Z2" s="128"/>
      <c r="AA2" s="129"/>
      <c r="AB2" s="124" t="str">
        <f>"JULIO 2022"</f>
        <v>JULIO 2022</v>
      </c>
      <c r="AC2" s="125"/>
      <c r="AD2" s="125"/>
      <c r="AE2" s="125"/>
      <c r="AF2" s="125"/>
      <c r="AG2" s="125"/>
      <c r="AH2" s="125"/>
      <c r="AI2" s="126"/>
      <c r="AJ2" s="127" t="str">
        <f>"AGOSTO 2022"</f>
        <v>AGOSTO 2022</v>
      </c>
      <c r="AK2" s="128"/>
      <c r="AL2" s="128"/>
      <c r="AM2" s="128"/>
      <c r="AN2" s="128"/>
      <c r="AO2" s="128"/>
      <c r="AP2" s="128"/>
      <c r="AQ2" s="129"/>
      <c r="AR2" s="124" t="str">
        <f>"SEPTIEMBRE 2022"</f>
        <v>SEPTIEMBRE 2022</v>
      </c>
      <c r="AS2" s="125"/>
      <c r="AT2" s="125"/>
      <c r="AU2" s="125"/>
      <c r="AV2" s="125"/>
      <c r="AW2" s="125"/>
      <c r="AX2" s="125"/>
      <c r="AY2" s="126"/>
      <c r="AZ2" s="127" t="str">
        <f>"OCTUBRE 2022"</f>
        <v>OCTUBRE 2022</v>
      </c>
      <c r="BA2" s="128"/>
      <c r="BB2" s="128"/>
      <c r="BC2" s="128"/>
      <c r="BD2" s="128"/>
      <c r="BE2" s="128"/>
      <c r="BF2" s="128"/>
      <c r="BG2" s="129"/>
      <c r="BH2" s="124" t="str">
        <f>"NOVIEMBRE 2022"</f>
        <v>NOVIEMBRE 2022</v>
      </c>
      <c r="BI2" s="125"/>
      <c r="BJ2" s="125"/>
      <c r="BK2" s="125"/>
      <c r="BL2" s="125"/>
      <c r="BM2" s="125"/>
      <c r="BN2" s="125"/>
      <c r="BO2" s="126"/>
      <c r="BP2" s="127" t="str">
        <f>"DICIEMBRE 2022"</f>
        <v>DICIEMBRE 2022</v>
      </c>
      <c r="BQ2" s="128"/>
      <c r="BR2" s="128"/>
      <c r="BS2" s="128"/>
      <c r="BT2" s="128"/>
      <c r="BU2" s="128"/>
      <c r="BV2" s="128"/>
      <c r="BW2" s="129"/>
      <c r="BX2" s="124" t="str">
        <f>"ENERO 2023"</f>
        <v>ENERO 2023</v>
      </c>
      <c r="BY2" s="125"/>
      <c r="BZ2" s="125"/>
      <c r="CA2" s="125"/>
      <c r="CB2" s="125"/>
      <c r="CC2" s="125"/>
      <c r="CD2" s="125"/>
      <c r="CE2" s="126"/>
      <c r="CF2" s="127" t="str">
        <f>"FEBRERO 2023"</f>
        <v>FEBRERO 2023</v>
      </c>
      <c r="CG2" s="128"/>
      <c r="CH2" s="128"/>
      <c r="CI2" s="128"/>
      <c r="CJ2" s="128"/>
      <c r="CK2" s="128"/>
      <c r="CL2" s="128"/>
      <c r="CM2" s="129"/>
      <c r="CN2" s="124" t="str">
        <f>"MARZO 2023"</f>
        <v>MARZO 2023</v>
      </c>
      <c r="CO2" s="125"/>
      <c r="CP2" s="125"/>
      <c r="CQ2" s="125"/>
      <c r="CR2" s="125"/>
      <c r="CS2" s="125"/>
      <c r="CT2" s="125"/>
      <c r="CU2" s="126"/>
      <c r="CV2" s="127" t="str">
        <f>"ABRIL 2023"</f>
        <v>ABRIL 2023</v>
      </c>
      <c r="CW2" s="128"/>
      <c r="CX2" s="128"/>
      <c r="CY2" s="128"/>
      <c r="CZ2" s="128"/>
      <c r="DA2" s="128"/>
      <c r="DB2" s="128"/>
      <c r="DC2" s="129"/>
      <c r="DD2" s="124" t="str">
        <f>"MAYO 2023"</f>
        <v>MAYO 2023</v>
      </c>
      <c r="DE2" s="125"/>
      <c r="DF2" s="125"/>
      <c r="DG2" s="125"/>
      <c r="DH2" s="125"/>
      <c r="DI2" s="125"/>
      <c r="DJ2" s="125"/>
      <c r="DK2" s="126"/>
      <c r="DL2" s="127" t="str">
        <f>"JUNIO 2023"</f>
        <v>JUNIO 2023</v>
      </c>
      <c r="DM2" s="128"/>
      <c r="DN2" s="128"/>
      <c r="DO2" s="128"/>
      <c r="DP2" s="128"/>
      <c r="DQ2" s="128"/>
      <c r="DR2" s="128"/>
      <c r="DS2" s="129"/>
      <c r="DT2" s="124" t="str">
        <f>"JULIO 2023"</f>
        <v>JULIO 2023</v>
      </c>
      <c r="DU2" s="125"/>
      <c r="DV2" s="125"/>
      <c r="DW2" s="125"/>
      <c r="DX2" s="125"/>
      <c r="DY2" s="125"/>
      <c r="DZ2" s="125"/>
      <c r="EA2" s="126"/>
      <c r="EB2" s="127" t="str">
        <f>"AGOSTO 2023"</f>
        <v>AGOSTO 2023</v>
      </c>
      <c r="EC2" s="128"/>
      <c r="ED2" s="128"/>
      <c r="EE2" s="128"/>
      <c r="EF2" s="128"/>
      <c r="EG2" s="128"/>
      <c r="EH2" s="128"/>
      <c r="EI2" s="129"/>
      <c r="EJ2" s="124" t="str">
        <f>"SEPTIEMBRE 2023"</f>
        <v>SEPTIEMBRE 2023</v>
      </c>
      <c r="EK2" s="125"/>
      <c r="EL2" s="125"/>
      <c r="EM2" s="125"/>
      <c r="EN2" s="125"/>
      <c r="EO2" s="125"/>
      <c r="EP2" s="125"/>
      <c r="EQ2" s="126"/>
      <c r="ER2" s="127" t="str">
        <f>"OCTUBRE 2023"</f>
        <v>OCTUBRE 2023</v>
      </c>
      <c r="ES2" s="128"/>
      <c r="ET2" s="128"/>
      <c r="EU2" s="128"/>
      <c r="EV2" s="128"/>
      <c r="EW2" s="128"/>
      <c r="EX2" s="128"/>
      <c r="EY2" s="129"/>
      <c r="EZ2" s="124" t="str">
        <f>"NOVIEMBRE 2023"</f>
        <v>NOVIEMBRE 2023</v>
      </c>
      <c r="FA2" s="125"/>
      <c r="FB2" s="125"/>
      <c r="FC2" s="125"/>
      <c r="FD2" s="125"/>
      <c r="FE2" s="125"/>
      <c r="FF2" s="125"/>
      <c r="FG2" s="126"/>
      <c r="FH2" s="127" t="str">
        <f>"DICIEMBRE 2023"</f>
        <v>DICIEMBRE 2023</v>
      </c>
      <c r="FI2" s="128"/>
      <c r="FJ2" s="128"/>
      <c r="FK2" s="128"/>
      <c r="FL2" s="128"/>
      <c r="FM2" s="128"/>
      <c r="FN2" s="128"/>
      <c r="FO2" s="129"/>
      <c r="FP2" s="124" t="str">
        <f>"ENERO 2024"</f>
        <v>ENERO 2024</v>
      </c>
      <c r="FQ2" s="125"/>
      <c r="FR2" s="125"/>
      <c r="FS2" s="125"/>
      <c r="FT2" s="125"/>
      <c r="FU2" s="125"/>
      <c r="FV2" s="125"/>
      <c r="FW2" s="126"/>
      <c r="FX2" s="127" t="str">
        <f>"FEBRERO 2024"</f>
        <v>FEBRERO 2024</v>
      </c>
      <c r="FY2" s="128"/>
      <c r="FZ2" s="128"/>
      <c r="GA2" s="128"/>
      <c r="GB2" s="128"/>
      <c r="GC2" s="128"/>
      <c r="GD2" s="128"/>
      <c r="GE2" s="129"/>
      <c r="GF2" s="124" t="str">
        <f>"MARZO 2024"</f>
        <v>MARZO 2024</v>
      </c>
      <c r="GG2" s="125"/>
      <c r="GH2" s="125"/>
      <c r="GI2" s="125"/>
      <c r="GJ2" s="125"/>
      <c r="GK2" s="125"/>
      <c r="GL2" s="125"/>
      <c r="GM2" s="126"/>
      <c r="GN2" s="127" t="str">
        <f>"ABRIL 2024"</f>
        <v>ABRIL 2024</v>
      </c>
      <c r="GO2" s="128"/>
      <c r="GP2" s="128"/>
      <c r="GQ2" s="128"/>
      <c r="GR2" s="128"/>
      <c r="GS2" s="128"/>
      <c r="GT2" s="128"/>
      <c r="GU2" s="129"/>
      <c r="GV2" s="124" t="str">
        <f>"MAYO 2024"</f>
        <v>MAYO 2024</v>
      </c>
      <c r="GW2" s="125"/>
      <c r="GX2" s="125"/>
      <c r="GY2" s="125"/>
      <c r="GZ2" s="125"/>
      <c r="HA2" s="125"/>
      <c r="HB2" s="125"/>
      <c r="HC2" s="126"/>
      <c r="HD2" s="127" t="str">
        <f>"JUNIO 2024"</f>
        <v>JUNIO 2024</v>
      </c>
      <c r="HE2" s="128"/>
      <c r="HF2" s="128"/>
      <c r="HG2" s="128"/>
      <c r="HH2" s="128"/>
      <c r="HI2" s="128"/>
      <c r="HJ2" s="128"/>
      <c r="HK2" s="129"/>
      <c r="HL2" s="124" t="str">
        <f>"JULIO 2024"</f>
        <v>JULIO 2024</v>
      </c>
      <c r="HM2" s="125"/>
      <c r="HN2" s="125"/>
      <c r="HO2" s="125"/>
      <c r="HP2" s="125"/>
      <c r="HQ2" s="125"/>
      <c r="HR2" s="125"/>
      <c r="HS2" s="126"/>
      <c r="HT2" s="127" t="str">
        <f>"AGOSTO 2024"</f>
        <v>AGOSTO 2024</v>
      </c>
      <c r="HU2" s="128"/>
      <c r="HV2" s="128"/>
      <c r="HW2" s="128"/>
      <c r="HX2" s="128"/>
      <c r="HY2" s="128"/>
      <c r="HZ2" s="128"/>
      <c r="IA2" s="129"/>
      <c r="IB2" s="124" t="str">
        <f>"SEPTIEMBRE 2024"</f>
        <v>SEPTIEMBRE 2024</v>
      </c>
      <c r="IC2" s="125"/>
      <c r="ID2" s="125"/>
      <c r="IE2" s="125"/>
      <c r="IF2" s="125"/>
      <c r="IG2" s="125"/>
      <c r="IH2" s="125"/>
      <c r="II2" s="126"/>
      <c r="IJ2" s="127" t="str">
        <f>"OCTUBRE 2024"</f>
        <v>OCTUBRE 2024</v>
      </c>
      <c r="IK2" s="128"/>
      <c r="IL2" s="128"/>
      <c r="IM2" s="128"/>
      <c r="IN2" s="128"/>
      <c r="IO2" s="128"/>
      <c r="IP2" s="128"/>
      <c r="IQ2" s="129"/>
      <c r="IR2" s="124" t="str">
        <f>"NOVIEMBRE 2024"</f>
        <v>NOVIEMBRE 2024</v>
      </c>
      <c r="IS2" s="125"/>
      <c r="IT2" s="125"/>
      <c r="IU2" s="125"/>
      <c r="IV2" s="125"/>
      <c r="IW2" s="125"/>
      <c r="IX2" s="125"/>
      <c r="IY2" s="126"/>
      <c r="IZ2" s="127" t="str">
        <f>"DICIEMBRE 2024"</f>
        <v>DICIEMBRE 2024</v>
      </c>
      <c r="JA2" s="128"/>
      <c r="JB2" s="128"/>
      <c r="JC2" s="128"/>
      <c r="JD2" s="128"/>
      <c r="JE2" s="128"/>
      <c r="JF2" s="128"/>
      <c r="JG2" s="129"/>
      <c r="JH2" s="124" t="str">
        <f>"ENERO 2025"</f>
        <v>ENERO 2025</v>
      </c>
      <c r="JI2" s="125"/>
      <c r="JJ2" s="125"/>
      <c r="JK2" s="125"/>
      <c r="JL2" s="125"/>
      <c r="JM2" s="125"/>
      <c r="JN2" s="125"/>
      <c r="JO2" s="126"/>
      <c r="JP2" s="127" t="str">
        <f>"FEBRERO 2025"</f>
        <v>FEBRERO 2025</v>
      </c>
      <c r="JQ2" s="128"/>
      <c r="JR2" s="128"/>
      <c r="JS2" s="128"/>
      <c r="JT2" s="128"/>
      <c r="JU2" s="128"/>
      <c r="JV2" s="128"/>
      <c r="JW2" s="129"/>
      <c r="JX2" s="124" t="str">
        <f>"MARZO 2025"</f>
        <v>MARZO 2025</v>
      </c>
      <c r="JY2" s="125"/>
      <c r="JZ2" s="125"/>
      <c r="KA2" s="125"/>
      <c r="KB2" s="125"/>
      <c r="KC2" s="125"/>
      <c r="KD2" s="125"/>
      <c r="KE2" s="126"/>
      <c r="KF2" s="127" t="str">
        <f>"ABRIL 2025"</f>
        <v>ABRIL 2025</v>
      </c>
      <c r="KG2" s="128"/>
      <c r="KH2" s="128"/>
      <c r="KI2" s="128"/>
      <c r="KJ2" s="128"/>
      <c r="KK2" s="128"/>
      <c r="KL2" s="128"/>
      <c r="KM2" s="129"/>
      <c r="KN2" s="124" t="str">
        <f>"MAYO 2025"</f>
        <v>MAYO 2025</v>
      </c>
      <c r="KO2" s="125"/>
      <c r="KP2" s="125"/>
      <c r="KQ2" s="125"/>
      <c r="KR2" s="125"/>
      <c r="KS2" s="125"/>
      <c r="KT2" s="125"/>
      <c r="KU2" s="126"/>
      <c r="KV2" s="127" t="str">
        <f>"JUNIO 2025"</f>
        <v>JUNIO 2025</v>
      </c>
      <c r="KW2" s="128"/>
      <c r="KX2" s="128"/>
      <c r="KY2" s="128"/>
      <c r="KZ2" s="128"/>
      <c r="LA2" s="128"/>
      <c r="LB2" s="128"/>
      <c r="LC2" s="129"/>
      <c r="LD2" s="124" t="str">
        <f>"JULIO 2025"</f>
        <v>JULIO 2025</v>
      </c>
      <c r="LE2" s="125"/>
      <c r="LF2" s="125"/>
      <c r="LG2" s="125"/>
      <c r="LH2" s="125"/>
      <c r="LI2" s="125"/>
      <c r="LJ2" s="125"/>
      <c r="LK2" s="126"/>
      <c r="LL2" s="127" t="str">
        <f>"AGOSTO 2025"</f>
        <v>AGOSTO 2025</v>
      </c>
      <c r="LM2" s="128"/>
      <c r="LN2" s="128"/>
      <c r="LO2" s="128"/>
      <c r="LP2" s="128"/>
      <c r="LQ2" s="128"/>
      <c r="LR2" s="128"/>
      <c r="LS2" s="129"/>
      <c r="LT2" s="124" t="str">
        <f>"SEPTIEMBRE 2025"</f>
        <v>SEPTIEMBRE 2025</v>
      </c>
      <c r="LU2" s="125"/>
      <c r="LV2" s="125"/>
      <c r="LW2" s="125"/>
      <c r="LX2" s="125"/>
      <c r="LY2" s="125"/>
      <c r="LZ2" s="125"/>
      <c r="MA2" s="126"/>
      <c r="MB2" s="127" t="str">
        <f>"OCTUBRE 2025"</f>
        <v>OCTUBRE 2025</v>
      </c>
      <c r="MC2" s="128"/>
      <c r="MD2" s="128"/>
      <c r="ME2" s="128"/>
      <c r="MF2" s="128"/>
      <c r="MG2" s="128"/>
      <c r="MH2" s="128"/>
      <c r="MI2" s="129"/>
      <c r="MJ2" s="124" t="str">
        <f>"NOVIEMBRE 2025"</f>
        <v>NOVIEMBRE 2025</v>
      </c>
      <c r="MK2" s="125"/>
      <c r="ML2" s="125"/>
      <c r="MM2" s="125"/>
      <c r="MN2" s="125"/>
      <c r="MO2" s="125"/>
      <c r="MP2" s="125"/>
      <c r="MQ2" s="126"/>
      <c r="MR2" s="127" t="str">
        <f>"DICIEMBRE 2025"</f>
        <v>DICIEMBRE 2025</v>
      </c>
      <c r="MS2" s="128"/>
      <c r="MT2" s="128"/>
      <c r="MU2" s="128"/>
      <c r="MV2" s="128"/>
      <c r="MW2" s="128"/>
      <c r="MX2" s="128"/>
      <c r="MY2" s="129"/>
      <c r="MZ2" s="124" t="str">
        <f>"ENERO 2026"</f>
        <v>ENERO 2026</v>
      </c>
      <c r="NA2" s="125"/>
      <c r="NB2" s="125"/>
      <c r="NC2" s="125"/>
      <c r="ND2" s="125"/>
      <c r="NE2" s="125"/>
      <c r="NF2" s="125"/>
      <c r="NG2" s="126"/>
      <c r="NH2" s="127" t="str">
        <f>"FEBRERO 2026"</f>
        <v>FEBRERO 2026</v>
      </c>
      <c r="NI2" s="128"/>
      <c r="NJ2" s="128"/>
      <c r="NK2" s="128"/>
      <c r="NL2" s="128"/>
      <c r="NM2" s="128"/>
      <c r="NN2" s="128"/>
      <c r="NO2" s="129"/>
      <c r="NP2" s="124" t="str">
        <f>"MARZO 2026"</f>
        <v>MARZO 2026</v>
      </c>
      <c r="NQ2" s="125"/>
      <c r="NR2" s="125"/>
      <c r="NS2" s="125"/>
      <c r="NT2" s="125"/>
      <c r="NU2" s="125"/>
      <c r="NV2" s="125"/>
      <c r="NW2" s="126"/>
    </row>
    <row r="3" spans="1:387" s="1" customFormat="1" ht="15" customHeight="1" thickBot="1" x14ac:dyDescent="0.4">
      <c r="D3" s="136" t="s">
        <v>0</v>
      </c>
      <c r="E3" s="137"/>
      <c r="F3" s="137"/>
      <c r="G3" s="138"/>
      <c r="H3" s="139" t="s">
        <v>1</v>
      </c>
      <c r="I3" s="140"/>
      <c r="J3" s="140"/>
      <c r="K3" s="141"/>
      <c r="L3" s="136" t="s">
        <v>0</v>
      </c>
      <c r="M3" s="137"/>
      <c r="N3" s="137"/>
      <c r="O3" s="138"/>
      <c r="P3" s="133" t="s">
        <v>1</v>
      </c>
      <c r="Q3" s="134"/>
      <c r="R3" s="134"/>
      <c r="S3" s="135"/>
      <c r="T3" s="136" t="s">
        <v>0</v>
      </c>
      <c r="U3" s="137"/>
      <c r="V3" s="137"/>
      <c r="W3" s="138"/>
      <c r="X3" s="139" t="s">
        <v>1</v>
      </c>
      <c r="Y3" s="140"/>
      <c r="Z3" s="140"/>
      <c r="AA3" s="141"/>
      <c r="AB3" s="136" t="s">
        <v>0</v>
      </c>
      <c r="AC3" s="137"/>
      <c r="AD3" s="137"/>
      <c r="AE3" s="138"/>
      <c r="AF3" s="133" t="s">
        <v>1</v>
      </c>
      <c r="AG3" s="134"/>
      <c r="AH3" s="134"/>
      <c r="AI3" s="135"/>
      <c r="AJ3" s="136" t="s">
        <v>0</v>
      </c>
      <c r="AK3" s="137"/>
      <c r="AL3" s="137"/>
      <c r="AM3" s="138"/>
      <c r="AN3" s="139" t="s">
        <v>1</v>
      </c>
      <c r="AO3" s="140"/>
      <c r="AP3" s="140"/>
      <c r="AQ3" s="141"/>
      <c r="AR3" s="136" t="s">
        <v>0</v>
      </c>
      <c r="AS3" s="137"/>
      <c r="AT3" s="137"/>
      <c r="AU3" s="138"/>
      <c r="AV3" s="133" t="s">
        <v>1</v>
      </c>
      <c r="AW3" s="134"/>
      <c r="AX3" s="134"/>
      <c r="AY3" s="135"/>
      <c r="AZ3" s="136" t="s">
        <v>0</v>
      </c>
      <c r="BA3" s="137"/>
      <c r="BB3" s="137"/>
      <c r="BC3" s="138"/>
      <c r="BD3" s="139" t="s">
        <v>1</v>
      </c>
      <c r="BE3" s="140"/>
      <c r="BF3" s="140"/>
      <c r="BG3" s="141"/>
      <c r="BH3" s="136" t="s">
        <v>0</v>
      </c>
      <c r="BI3" s="137"/>
      <c r="BJ3" s="137"/>
      <c r="BK3" s="138"/>
      <c r="BL3" s="133" t="s">
        <v>1</v>
      </c>
      <c r="BM3" s="134"/>
      <c r="BN3" s="134"/>
      <c r="BO3" s="135"/>
      <c r="BP3" s="136" t="s">
        <v>0</v>
      </c>
      <c r="BQ3" s="137"/>
      <c r="BR3" s="137"/>
      <c r="BS3" s="138"/>
      <c r="BT3" s="139" t="s">
        <v>1</v>
      </c>
      <c r="BU3" s="140"/>
      <c r="BV3" s="140"/>
      <c r="BW3" s="141"/>
      <c r="BX3" s="136" t="s">
        <v>0</v>
      </c>
      <c r="BY3" s="137"/>
      <c r="BZ3" s="137"/>
      <c r="CA3" s="138"/>
      <c r="CB3" s="133" t="s">
        <v>1</v>
      </c>
      <c r="CC3" s="134"/>
      <c r="CD3" s="134"/>
      <c r="CE3" s="135"/>
      <c r="CF3" s="136" t="s">
        <v>0</v>
      </c>
      <c r="CG3" s="137"/>
      <c r="CH3" s="137"/>
      <c r="CI3" s="138"/>
      <c r="CJ3" s="139" t="s">
        <v>1</v>
      </c>
      <c r="CK3" s="140"/>
      <c r="CL3" s="140"/>
      <c r="CM3" s="141"/>
      <c r="CN3" s="136" t="s">
        <v>0</v>
      </c>
      <c r="CO3" s="137"/>
      <c r="CP3" s="137"/>
      <c r="CQ3" s="138"/>
      <c r="CR3" s="133" t="s">
        <v>1</v>
      </c>
      <c r="CS3" s="134"/>
      <c r="CT3" s="134"/>
      <c r="CU3" s="135"/>
      <c r="CV3" s="136" t="s">
        <v>0</v>
      </c>
      <c r="CW3" s="137"/>
      <c r="CX3" s="137"/>
      <c r="CY3" s="138"/>
      <c r="CZ3" s="139" t="s">
        <v>1</v>
      </c>
      <c r="DA3" s="140"/>
      <c r="DB3" s="140"/>
      <c r="DC3" s="141"/>
      <c r="DD3" s="136" t="s">
        <v>0</v>
      </c>
      <c r="DE3" s="137"/>
      <c r="DF3" s="137"/>
      <c r="DG3" s="138"/>
      <c r="DH3" s="133" t="s">
        <v>1</v>
      </c>
      <c r="DI3" s="134"/>
      <c r="DJ3" s="134"/>
      <c r="DK3" s="135"/>
      <c r="DL3" s="136" t="s">
        <v>0</v>
      </c>
      <c r="DM3" s="137"/>
      <c r="DN3" s="137"/>
      <c r="DO3" s="138"/>
      <c r="DP3" s="139" t="s">
        <v>1</v>
      </c>
      <c r="DQ3" s="140"/>
      <c r="DR3" s="140"/>
      <c r="DS3" s="141"/>
      <c r="DT3" s="136" t="s">
        <v>0</v>
      </c>
      <c r="DU3" s="137"/>
      <c r="DV3" s="137"/>
      <c r="DW3" s="138"/>
      <c r="DX3" s="133" t="s">
        <v>1</v>
      </c>
      <c r="DY3" s="134"/>
      <c r="DZ3" s="134"/>
      <c r="EA3" s="135"/>
      <c r="EB3" s="136" t="s">
        <v>0</v>
      </c>
      <c r="EC3" s="137"/>
      <c r="ED3" s="137"/>
      <c r="EE3" s="138"/>
      <c r="EF3" s="139" t="s">
        <v>1</v>
      </c>
      <c r="EG3" s="140"/>
      <c r="EH3" s="140"/>
      <c r="EI3" s="141"/>
      <c r="EJ3" s="136" t="s">
        <v>0</v>
      </c>
      <c r="EK3" s="137"/>
      <c r="EL3" s="137"/>
      <c r="EM3" s="138"/>
      <c r="EN3" s="133" t="s">
        <v>1</v>
      </c>
      <c r="EO3" s="134"/>
      <c r="EP3" s="134"/>
      <c r="EQ3" s="135"/>
      <c r="ER3" s="136" t="s">
        <v>0</v>
      </c>
      <c r="ES3" s="137"/>
      <c r="ET3" s="137"/>
      <c r="EU3" s="138"/>
      <c r="EV3" s="139" t="s">
        <v>1</v>
      </c>
      <c r="EW3" s="140"/>
      <c r="EX3" s="140"/>
      <c r="EY3" s="141"/>
      <c r="EZ3" s="136" t="s">
        <v>0</v>
      </c>
      <c r="FA3" s="137"/>
      <c r="FB3" s="137"/>
      <c r="FC3" s="138"/>
      <c r="FD3" s="133" t="s">
        <v>1</v>
      </c>
      <c r="FE3" s="134"/>
      <c r="FF3" s="134"/>
      <c r="FG3" s="135"/>
      <c r="FH3" s="136" t="s">
        <v>0</v>
      </c>
      <c r="FI3" s="137"/>
      <c r="FJ3" s="137"/>
      <c r="FK3" s="138"/>
      <c r="FL3" s="139" t="s">
        <v>1</v>
      </c>
      <c r="FM3" s="140"/>
      <c r="FN3" s="140"/>
      <c r="FO3" s="141"/>
      <c r="FP3" s="136" t="s">
        <v>0</v>
      </c>
      <c r="FQ3" s="137"/>
      <c r="FR3" s="137"/>
      <c r="FS3" s="138"/>
      <c r="FT3" s="133" t="s">
        <v>1</v>
      </c>
      <c r="FU3" s="134"/>
      <c r="FV3" s="134"/>
      <c r="FW3" s="135"/>
      <c r="FX3" s="136" t="s">
        <v>0</v>
      </c>
      <c r="FY3" s="137"/>
      <c r="FZ3" s="137"/>
      <c r="GA3" s="138"/>
      <c r="GB3" s="139" t="s">
        <v>1</v>
      </c>
      <c r="GC3" s="140"/>
      <c r="GD3" s="140"/>
      <c r="GE3" s="141"/>
      <c r="GF3" s="136" t="s">
        <v>0</v>
      </c>
      <c r="GG3" s="137"/>
      <c r="GH3" s="137"/>
      <c r="GI3" s="138"/>
      <c r="GJ3" s="133" t="s">
        <v>1</v>
      </c>
      <c r="GK3" s="134"/>
      <c r="GL3" s="134"/>
      <c r="GM3" s="135"/>
      <c r="GN3" s="136" t="s">
        <v>0</v>
      </c>
      <c r="GO3" s="137"/>
      <c r="GP3" s="137"/>
      <c r="GQ3" s="138"/>
      <c r="GR3" s="139" t="s">
        <v>1</v>
      </c>
      <c r="GS3" s="140"/>
      <c r="GT3" s="140"/>
      <c r="GU3" s="141"/>
      <c r="GV3" s="136" t="s">
        <v>0</v>
      </c>
      <c r="GW3" s="137"/>
      <c r="GX3" s="137"/>
      <c r="GY3" s="138"/>
      <c r="GZ3" s="133" t="s">
        <v>1</v>
      </c>
      <c r="HA3" s="134"/>
      <c r="HB3" s="134"/>
      <c r="HC3" s="135"/>
      <c r="HD3" s="136" t="s">
        <v>0</v>
      </c>
      <c r="HE3" s="137"/>
      <c r="HF3" s="137"/>
      <c r="HG3" s="138"/>
      <c r="HH3" s="139" t="s">
        <v>1</v>
      </c>
      <c r="HI3" s="140"/>
      <c r="HJ3" s="140"/>
      <c r="HK3" s="141"/>
      <c r="HL3" s="136" t="s">
        <v>0</v>
      </c>
      <c r="HM3" s="137"/>
      <c r="HN3" s="137"/>
      <c r="HO3" s="138"/>
      <c r="HP3" s="133" t="s">
        <v>1</v>
      </c>
      <c r="HQ3" s="134"/>
      <c r="HR3" s="134"/>
      <c r="HS3" s="135"/>
      <c r="HT3" s="136" t="s">
        <v>0</v>
      </c>
      <c r="HU3" s="137"/>
      <c r="HV3" s="137"/>
      <c r="HW3" s="138"/>
      <c r="HX3" s="139" t="s">
        <v>1</v>
      </c>
      <c r="HY3" s="140"/>
      <c r="HZ3" s="140"/>
      <c r="IA3" s="141"/>
      <c r="IB3" s="136" t="s">
        <v>0</v>
      </c>
      <c r="IC3" s="137"/>
      <c r="ID3" s="137"/>
      <c r="IE3" s="138"/>
      <c r="IF3" s="133" t="s">
        <v>1</v>
      </c>
      <c r="IG3" s="134"/>
      <c r="IH3" s="134"/>
      <c r="II3" s="135"/>
      <c r="IJ3" s="136" t="s">
        <v>0</v>
      </c>
      <c r="IK3" s="137"/>
      <c r="IL3" s="137"/>
      <c r="IM3" s="138"/>
      <c r="IN3" s="139" t="s">
        <v>1</v>
      </c>
      <c r="IO3" s="140"/>
      <c r="IP3" s="140"/>
      <c r="IQ3" s="141"/>
      <c r="IR3" s="136" t="s">
        <v>0</v>
      </c>
      <c r="IS3" s="137"/>
      <c r="IT3" s="137"/>
      <c r="IU3" s="138"/>
      <c r="IV3" s="133" t="s">
        <v>1</v>
      </c>
      <c r="IW3" s="134"/>
      <c r="IX3" s="134"/>
      <c r="IY3" s="135"/>
      <c r="IZ3" s="136" t="s">
        <v>0</v>
      </c>
      <c r="JA3" s="137"/>
      <c r="JB3" s="137"/>
      <c r="JC3" s="138"/>
      <c r="JD3" s="139" t="s">
        <v>1</v>
      </c>
      <c r="JE3" s="140"/>
      <c r="JF3" s="140"/>
      <c r="JG3" s="141"/>
      <c r="JH3" s="130" t="s">
        <v>0</v>
      </c>
      <c r="JI3" s="131"/>
      <c r="JJ3" s="131"/>
      <c r="JK3" s="132"/>
      <c r="JL3" s="133" t="s">
        <v>1</v>
      </c>
      <c r="JM3" s="134"/>
      <c r="JN3" s="134"/>
      <c r="JO3" s="135"/>
      <c r="JP3" s="136" t="s">
        <v>0</v>
      </c>
      <c r="JQ3" s="137"/>
      <c r="JR3" s="137"/>
      <c r="JS3" s="138"/>
      <c r="JT3" s="139" t="s">
        <v>1</v>
      </c>
      <c r="JU3" s="140"/>
      <c r="JV3" s="140"/>
      <c r="JW3" s="141"/>
      <c r="JX3" s="130" t="s">
        <v>0</v>
      </c>
      <c r="JY3" s="131"/>
      <c r="JZ3" s="131"/>
      <c r="KA3" s="132"/>
      <c r="KB3" s="133" t="s">
        <v>1</v>
      </c>
      <c r="KC3" s="134"/>
      <c r="KD3" s="134"/>
      <c r="KE3" s="135"/>
      <c r="KF3" s="136" t="s">
        <v>0</v>
      </c>
      <c r="KG3" s="137"/>
      <c r="KH3" s="137"/>
      <c r="KI3" s="138"/>
      <c r="KJ3" s="139" t="s">
        <v>1</v>
      </c>
      <c r="KK3" s="140"/>
      <c r="KL3" s="140"/>
      <c r="KM3" s="141"/>
      <c r="KN3" s="130" t="s">
        <v>0</v>
      </c>
      <c r="KO3" s="131"/>
      <c r="KP3" s="131"/>
      <c r="KQ3" s="132"/>
      <c r="KR3" s="133" t="s">
        <v>1</v>
      </c>
      <c r="KS3" s="134"/>
      <c r="KT3" s="134"/>
      <c r="KU3" s="135"/>
      <c r="KV3" s="136" t="s">
        <v>0</v>
      </c>
      <c r="KW3" s="137"/>
      <c r="KX3" s="137"/>
      <c r="KY3" s="138"/>
      <c r="KZ3" s="139" t="s">
        <v>1</v>
      </c>
      <c r="LA3" s="140"/>
      <c r="LB3" s="140"/>
      <c r="LC3" s="141"/>
      <c r="LD3" s="130" t="s">
        <v>0</v>
      </c>
      <c r="LE3" s="131"/>
      <c r="LF3" s="131"/>
      <c r="LG3" s="132"/>
      <c r="LH3" s="133" t="s">
        <v>1</v>
      </c>
      <c r="LI3" s="134"/>
      <c r="LJ3" s="134"/>
      <c r="LK3" s="135"/>
      <c r="LL3" s="136" t="s">
        <v>0</v>
      </c>
      <c r="LM3" s="137"/>
      <c r="LN3" s="137"/>
      <c r="LO3" s="138"/>
      <c r="LP3" s="139" t="s">
        <v>1</v>
      </c>
      <c r="LQ3" s="140"/>
      <c r="LR3" s="140"/>
      <c r="LS3" s="141"/>
      <c r="LT3" s="130" t="s">
        <v>0</v>
      </c>
      <c r="LU3" s="131"/>
      <c r="LV3" s="131"/>
      <c r="LW3" s="132"/>
      <c r="LX3" s="133" t="s">
        <v>1</v>
      </c>
      <c r="LY3" s="134"/>
      <c r="LZ3" s="134"/>
      <c r="MA3" s="135"/>
      <c r="MB3" s="136" t="s">
        <v>0</v>
      </c>
      <c r="MC3" s="137"/>
      <c r="MD3" s="137"/>
      <c r="ME3" s="138"/>
      <c r="MF3" s="139" t="s">
        <v>1</v>
      </c>
      <c r="MG3" s="140"/>
      <c r="MH3" s="140"/>
      <c r="MI3" s="141"/>
      <c r="MJ3" s="130" t="s">
        <v>0</v>
      </c>
      <c r="MK3" s="131"/>
      <c r="ML3" s="131"/>
      <c r="MM3" s="132"/>
      <c r="MN3" s="133" t="s">
        <v>1</v>
      </c>
      <c r="MO3" s="134"/>
      <c r="MP3" s="134"/>
      <c r="MQ3" s="135"/>
      <c r="MR3" s="136" t="s">
        <v>0</v>
      </c>
      <c r="MS3" s="137"/>
      <c r="MT3" s="137"/>
      <c r="MU3" s="138"/>
      <c r="MV3" s="139" t="s">
        <v>1</v>
      </c>
      <c r="MW3" s="140"/>
      <c r="MX3" s="140"/>
      <c r="MY3" s="141"/>
      <c r="MZ3" s="130" t="s">
        <v>0</v>
      </c>
      <c r="NA3" s="131"/>
      <c r="NB3" s="131"/>
      <c r="NC3" s="132"/>
      <c r="ND3" s="133" t="s">
        <v>1</v>
      </c>
      <c r="NE3" s="134"/>
      <c r="NF3" s="134"/>
      <c r="NG3" s="135"/>
      <c r="NH3" s="136" t="s">
        <v>0</v>
      </c>
      <c r="NI3" s="137"/>
      <c r="NJ3" s="137"/>
      <c r="NK3" s="138"/>
      <c r="NL3" s="139" t="s">
        <v>1</v>
      </c>
      <c r="NM3" s="140"/>
      <c r="NN3" s="140"/>
      <c r="NO3" s="141"/>
      <c r="NP3" s="130" t="s">
        <v>0</v>
      </c>
      <c r="NQ3" s="131"/>
      <c r="NR3" s="131"/>
      <c r="NS3" s="132"/>
      <c r="NT3" s="133" t="s">
        <v>1</v>
      </c>
      <c r="NU3" s="134"/>
      <c r="NV3" s="134"/>
      <c r="NW3" s="135"/>
    </row>
    <row r="4" spans="1:387" ht="26.5" thickBot="1" x14ac:dyDescent="0.4">
      <c r="A4" s="2"/>
      <c r="B4" s="150"/>
      <c r="C4" s="151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  <c r="MZ4" s="44" t="s">
        <v>2</v>
      </c>
      <c r="NA4" s="45" t="s">
        <v>3</v>
      </c>
      <c r="NB4" s="46" t="s">
        <v>4</v>
      </c>
      <c r="NC4" s="50" t="s">
        <v>5</v>
      </c>
      <c r="ND4" s="44" t="s">
        <v>2</v>
      </c>
      <c r="NE4" s="45" t="s">
        <v>3</v>
      </c>
      <c r="NF4" s="46" t="s">
        <v>4</v>
      </c>
      <c r="NG4" s="50" t="s">
        <v>5</v>
      </c>
      <c r="NH4" s="40" t="s">
        <v>2</v>
      </c>
      <c r="NI4" s="41" t="s">
        <v>3</v>
      </c>
      <c r="NJ4" s="42" t="s">
        <v>4</v>
      </c>
      <c r="NK4" s="42" t="s">
        <v>5</v>
      </c>
      <c r="NL4" s="40" t="s">
        <v>2</v>
      </c>
      <c r="NM4" s="41" t="s">
        <v>3</v>
      </c>
      <c r="NN4" s="42" t="s">
        <v>4</v>
      </c>
      <c r="NO4" s="43" t="s">
        <v>5</v>
      </c>
      <c r="NP4" s="44" t="s">
        <v>2</v>
      </c>
      <c r="NQ4" s="45" t="s">
        <v>3</v>
      </c>
      <c r="NR4" s="46" t="s">
        <v>4</v>
      </c>
      <c r="NS4" s="50" t="s">
        <v>5</v>
      </c>
      <c r="NT4" s="44" t="s">
        <v>2</v>
      </c>
      <c r="NU4" s="45" t="s">
        <v>3</v>
      </c>
      <c r="NV4" s="46" t="s">
        <v>4</v>
      </c>
      <c r="NW4" s="50" t="s">
        <v>5</v>
      </c>
    </row>
    <row r="5" spans="1:387" ht="15" thickBot="1" x14ac:dyDescent="0.4">
      <c r="A5" s="2"/>
      <c r="B5" s="152" t="s">
        <v>14</v>
      </c>
      <c r="C5" s="153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  <c r="MZ5" s="28"/>
      <c r="NA5" s="29"/>
      <c r="NB5" s="30"/>
      <c r="NC5" s="66">
        <v>0.28000000000000003</v>
      </c>
      <c r="ND5" s="34"/>
      <c r="NE5" s="35"/>
      <c r="NF5" s="36"/>
      <c r="NG5" s="71">
        <v>0.28000000000000003</v>
      </c>
      <c r="NH5" s="28"/>
      <c r="NI5" s="29"/>
      <c r="NJ5" s="30"/>
      <c r="NK5" s="66">
        <v>0.28000000000000003</v>
      </c>
      <c r="NL5" s="34"/>
      <c r="NM5" s="35"/>
      <c r="NN5" s="36"/>
      <c r="NO5" s="71">
        <v>0.28000000000000003</v>
      </c>
      <c r="NP5" s="28"/>
      <c r="NQ5" s="29"/>
      <c r="NR5" s="30"/>
      <c r="NS5" s="66">
        <v>0.28000000000000003</v>
      </c>
      <c r="NT5" s="34"/>
      <c r="NU5" s="35"/>
      <c r="NV5" s="36"/>
      <c r="NW5" s="71">
        <v>0.28000000000000003</v>
      </c>
    </row>
    <row r="6" spans="1:387" ht="15" thickBot="1" x14ac:dyDescent="0.4">
      <c r="A6" s="2"/>
      <c r="B6" s="154" t="s">
        <v>15</v>
      </c>
      <c r="C6" s="155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  <c r="MZ6" s="31"/>
      <c r="NA6" s="32"/>
      <c r="NB6" s="33"/>
      <c r="NC6" s="75">
        <v>0.09</v>
      </c>
      <c r="ND6" s="34"/>
      <c r="NE6" s="35"/>
      <c r="NF6" s="36"/>
      <c r="NG6" s="71">
        <v>0.09</v>
      </c>
      <c r="NH6" s="31"/>
      <c r="NI6" s="32"/>
      <c r="NJ6" s="33"/>
      <c r="NK6" s="75">
        <v>0.09</v>
      </c>
      <c r="NL6" s="34"/>
      <c r="NM6" s="35"/>
      <c r="NN6" s="36"/>
      <c r="NO6" s="71">
        <v>0.09</v>
      </c>
      <c r="NP6" s="31"/>
      <c r="NQ6" s="32"/>
      <c r="NR6" s="33"/>
      <c r="NS6" s="75">
        <v>0.09</v>
      </c>
      <c r="NT6" s="34"/>
      <c r="NU6" s="35"/>
      <c r="NV6" s="36"/>
      <c r="NW6" s="71">
        <v>0.09</v>
      </c>
    </row>
    <row r="7" spans="1:387" ht="16" customHeight="1" x14ac:dyDescent="0.35">
      <c r="A7" s="3"/>
      <c r="B7" s="160" t="s">
        <v>18</v>
      </c>
      <c r="C7" s="161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51">
        <f>Cronograma!LV4+7</f>
        <v>45939</v>
      </c>
      <c r="LY7" s="18">
        <v>45939</v>
      </c>
      <c r="LZ7" s="19">
        <v>7</v>
      </c>
      <c r="MA7" s="72">
        <v>0.24</v>
      </c>
      <c r="MB7" s="102">
        <f>Cronograma!LZ4+7</f>
        <v>45954</v>
      </c>
      <c r="MC7" s="103">
        <v>45954</v>
      </c>
      <c r="MD7" s="104">
        <f>IF(MC7="Pendiente","-",MC7-Cronograma!LZ$4)</f>
        <v>7</v>
      </c>
      <c r="ME7" s="105">
        <v>0.24</v>
      </c>
      <c r="MF7" s="51">
        <f>Cronograma!MD4+7</f>
        <v>45972</v>
      </c>
      <c r="MG7" s="18">
        <v>45972</v>
      </c>
      <c r="MH7" s="19">
        <f>IF(MG7="Pendiente","-",MG7-Cronograma!MD$4)</f>
        <v>7</v>
      </c>
      <c r="MI7" s="72">
        <v>0.24</v>
      </c>
      <c r="MJ7" s="102">
        <f>Cronograma!MH4+7</f>
        <v>45986</v>
      </c>
      <c r="MK7" s="103">
        <v>45987</v>
      </c>
      <c r="ML7" s="104">
        <f>IF(MK7="Pendiente","-",MK7-Cronograma!MH$4)</f>
        <v>8</v>
      </c>
      <c r="MM7" s="105">
        <v>0.24</v>
      </c>
      <c r="MN7" s="51">
        <f>Cronograma!ML4+7</f>
        <v>46000</v>
      </c>
      <c r="MO7" s="18">
        <v>46001</v>
      </c>
      <c r="MP7" s="19">
        <f>IF(MO7="Pendiente","-",MO7-Cronograma!ML$4)</f>
        <v>8</v>
      </c>
      <c r="MQ7" s="72">
        <v>0.24</v>
      </c>
      <c r="MR7" s="102">
        <f>Cronograma!MP4+7</f>
        <v>46015</v>
      </c>
      <c r="MS7" s="103">
        <v>46014</v>
      </c>
      <c r="MT7" s="104">
        <f>IF(MS7="Pendiente","-",MS7-Cronograma!MP$4)</f>
        <v>6</v>
      </c>
      <c r="MU7" s="105">
        <v>0.24</v>
      </c>
      <c r="MV7" s="51">
        <f>Cronograma!MT4+7</f>
        <v>46034</v>
      </c>
      <c r="MW7" s="18">
        <v>46034</v>
      </c>
      <c r="MX7" s="19">
        <f>IF(MW7="Pendiente","-",MW7-Cronograma!MT$4)</f>
        <v>7</v>
      </c>
      <c r="MY7" s="72">
        <v>0.24</v>
      </c>
      <c r="MZ7" s="102">
        <f>Cronograma!MX4+7</f>
        <v>46046</v>
      </c>
      <c r="NA7" s="103">
        <v>46048</v>
      </c>
      <c r="NB7" s="104">
        <f>IF(NA7="Pendiente","-",NA7-Cronograma!MX$4)</f>
        <v>9</v>
      </c>
      <c r="NC7" s="105">
        <v>0.24</v>
      </c>
      <c r="ND7" s="51">
        <f>Cronograma!NB4+7</f>
        <v>46062</v>
      </c>
      <c r="NE7" s="18">
        <v>46063</v>
      </c>
      <c r="NF7" s="19">
        <f>IF(NE7="Pendiente","-",NE7-Cronograma!NB$4)</f>
        <v>8</v>
      </c>
      <c r="NG7" s="72">
        <v>0.24</v>
      </c>
      <c r="NH7" s="102">
        <f>Cronograma!NF4+7</f>
        <v>46078</v>
      </c>
      <c r="NI7" s="103">
        <v>46079</v>
      </c>
      <c r="NJ7" s="104">
        <f>IF(NI7="Pendiente","-",NI7-Cronograma!NF$4)</f>
        <v>8</v>
      </c>
      <c r="NK7" s="105">
        <v>0.24</v>
      </c>
      <c r="NL7" s="51">
        <f>Cronograma!NJ4+7</f>
        <v>46090</v>
      </c>
      <c r="NM7" s="18">
        <v>46091</v>
      </c>
      <c r="NN7" s="19">
        <f>IF(NM7="Pendiente","-",NM7-Cronograma!NJ$4)</f>
        <v>8</v>
      </c>
      <c r="NO7" s="72">
        <v>0.24</v>
      </c>
      <c r="NP7" s="120">
        <f>Cronograma!NN4+7</f>
        <v>46104</v>
      </c>
      <c r="NQ7" s="121">
        <v>46106</v>
      </c>
      <c r="NR7" s="122">
        <f>IF(NQ7="Pendiente","-",NQ7-Cronograma!NN$4)</f>
        <v>9</v>
      </c>
      <c r="NS7" s="123">
        <v>0.24</v>
      </c>
      <c r="NT7" s="51">
        <f>Cronograma!NR4+7</f>
        <v>46121</v>
      </c>
      <c r="NU7" s="18" t="s">
        <v>13</v>
      </c>
      <c r="NV7" s="19" t="str">
        <f>IF(NU7="Pendiente","-",NU7-Cronograma!NR$4)</f>
        <v>-</v>
      </c>
      <c r="NW7" s="72">
        <v>0.24</v>
      </c>
    </row>
    <row r="8" spans="1:387" ht="16" customHeight="1" thickBot="1" x14ac:dyDescent="0.4">
      <c r="A8" s="3"/>
      <c r="B8" s="158" t="s">
        <v>11</v>
      </c>
      <c r="C8" s="159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52">
        <f>Cronograma!LN4+7</f>
        <v>45909</v>
      </c>
      <c r="LQ8" s="7">
        <v>45924</v>
      </c>
      <c r="LR8" s="8">
        <f>IF(LQ8="Pendiente","-",LQ8-Cronograma!LN$4)</f>
        <v>22</v>
      </c>
      <c r="LS8" s="73">
        <v>0.2</v>
      </c>
      <c r="LT8" s="12">
        <f>Cronograma!LR4+7</f>
        <v>45924</v>
      </c>
      <c r="LU8" s="13">
        <v>45959</v>
      </c>
      <c r="LV8" s="14">
        <f>IF(LU8="Pendiente","-",LU8-Cronograma!LR$4)</f>
        <v>42</v>
      </c>
      <c r="LW8" s="68">
        <v>0.2</v>
      </c>
      <c r="LX8" s="52">
        <f>Cronograma!LV4+7</f>
        <v>45939</v>
      </c>
      <c r="LY8" s="7">
        <v>45959</v>
      </c>
      <c r="LZ8" s="8">
        <f>IF(LY8="Pendiente","-",LY8-Cronograma!LV$4)</f>
        <v>27</v>
      </c>
      <c r="MA8" s="73">
        <v>0.2</v>
      </c>
      <c r="MB8" s="98">
        <f>Cronograma!LZ4+7</f>
        <v>45954</v>
      </c>
      <c r="MC8" s="99">
        <v>45987</v>
      </c>
      <c r="MD8" s="100">
        <f>IF(MC8="Pendiente","-",MC8-Cronograma!LZ$4)</f>
        <v>40</v>
      </c>
      <c r="ME8" s="101">
        <v>0.2</v>
      </c>
      <c r="MF8" s="52">
        <f>Cronograma!MD4+7</f>
        <v>45972</v>
      </c>
      <c r="MG8" s="7">
        <v>46014</v>
      </c>
      <c r="MH8" s="8">
        <f>IF(MG8="Pendiente","-",MG8-Cronograma!MD$4)</f>
        <v>49</v>
      </c>
      <c r="MI8" s="73">
        <v>0.2</v>
      </c>
      <c r="MJ8" s="98">
        <f>Cronograma!MH4+7</f>
        <v>45986</v>
      </c>
      <c r="MK8" s="99">
        <v>46014</v>
      </c>
      <c r="ML8" s="100">
        <f>IF(MK8="Pendiente","-",MK8-Cronograma!MH$4)</f>
        <v>35</v>
      </c>
      <c r="MM8" s="101">
        <v>0.2</v>
      </c>
      <c r="MN8" s="52">
        <f>Cronograma!ML4+7</f>
        <v>46000</v>
      </c>
      <c r="MO8" s="7">
        <v>46024</v>
      </c>
      <c r="MP8" s="8">
        <f>IF(MO8="Pendiente","-",MO8-Cronograma!ML$4)</f>
        <v>31</v>
      </c>
      <c r="MQ8" s="73">
        <v>0.2</v>
      </c>
      <c r="MR8" s="12">
        <v>46015</v>
      </c>
      <c r="MS8" s="13">
        <v>46050</v>
      </c>
      <c r="MT8" s="14">
        <v>42</v>
      </c>
      <c r="MU8" s="68">
        <v>0.2</v>
      </c>
      <c r="MV8" s="52">
        <f>Cronograma!MT4+7</f>
        <v>46034</v>
      </c>
      <c r="MW8" s="7">
        <v>46064</v>
      </c>
      <c r="MX8" s="8">
        <f>IF(MW8="Pendiente","-",MW8-Cronograma!MT$4)</f>
        <v>37</v>
      </c>
      <c r="MY8" s="73">
        <v>0.2</v>
      </c>
      <c r="MZ8" s="98">
        <f>Cronograma!MX4+7</f>
        <v>46046</v>
      </c>
      <c r="NA8" s="99">
        <v>46077</v>
      </c>
      <c r="NB8" s="100">
        <f>IF(NA8="Pendiente","-",NA8-Cronograma!MX$4)</f>
        <v>38</v>
      </c>
      <c r="NC8" s="101">
        <v>0.2</v>
      </c>
      <c r="ND8" s="52">
        <f>Cronograma!NB4+7</f>
        <v>46062</v>
      </c>
      <c r="NE8" s="7">
        <v>46094</v>
      </c>
      <c r="NF8" s="8">
        <f>IF(NE8="Pendiente","-",NE8-Cronograma!NB$4)</f>
        <v>39</v>
      </c>
      <c r="NG8" s="73">
        <v>0.2</v>
      </c>
      <c r="NH8" s="111">
        <f>Cronograma!NF4+7</f>
        <v>46078</v>
      </c>
      <c r="NI8" s="112">
        <v>46106</v>
      </c>
      <c r="NJ8" s="117">
        <f>IF(NI8="Pendiente","-",NI8-Cronograma!NF$4)</f>
        <v>35</v>
      </c>
      <c r="NK8" s="118">
        <v>0.2</v>
      </c>
      <c r="NL8" s="52">
        <f>Cronograma!NJ4+7</f>
        <v>46090</v>
      </c>
      <c r="NM8" s="7" t="s">
        <v>13</v>
      </c>
      <c r="NN8" s="8" t="str">
        <f>IF(NM8="Pendiente","-",NM8-Cronograma!NJ$4)</f>
        <v>-</v>
      </c>
      <c r="NO8" s="73">
        <v>0.2</v>
      </c>
      <c r="NP8" s="98">
        <f>Cronograma!NN4+7</f>
        <v>46104</v>
      </c>
      <c r="NQ8" s="99" t="s">
        <v>13</v>
      </c>
      <c r="NR8" s="100" t="str">
        <f>IF(NQ8="Pendiente","-",NQ8-Cronograma!NN$4)</f>
        <v>-</v>
      </c>
      <c r="NS8" s="101">
        <v>0.2</v>
      </c>
      <c r="NT8" s="52">
        <f>Cronograma!NR4+7</f>
        <v>46121</v>
      </c>
      <c r="NU8" s="7" t="s">
        <v>13</v>
      </c>
      <c r="NV8" s="8" t="str">
        <f>IF(NU8="Pendiente","-",NU8-Cronograma!NR$4)</f>
        <v>-</v>
      </c>
      <c r="NW8" s="73">
        <v>0.2</v>
      </c>
    </row>
    <row r="9" spans="1:387" ht="16" customHeight="1" thickBot="1" x14ac:dyDescent="0.4">
      <c r="A9" s="3"/>
      <c r="B9" s="156" t="s">
        <v>12</v>
      </c>
      <c r="C9" s="157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9">
        <f>Cronograma!LF4+40</f>
        <v>45913</v>
      </c>
      <c r="LI9" s="10">
        <v>45929</v>
      </c>
      <c r="LJ9" s="11">
        <f>IF(LI9="Pendiente","-",LI9-Cronograma!LF$4)</f>
        <v>56</v>
      </c>
      <c r="LK9" s="74">
        <v>0.19</v>
      </c>
      <c r="LL9" s="15">
        <f>Cronograma!LJ4+40</f>
        <v>45928</v>
      </c>
      <c r="LM9" s="16">
        <v>45959</v>
      </c>
      <c r="LN9" s="17">
        <f>IF(LM9="Pendiente","-",LM9-Cronograma!LJ$4)</f>
        <v>71</v>
      </c>
      <c r="LO9" s="69">
        <v>0.19</v>
      </c>
      <c r="LP9" s="9">
        <f>Cronograma!LN4+40</f>
        <v>45942</v>
      </c>
      <c r="LQ9" s="10">
        <v>45959</v>
      </c>
      <c r="LR9" s="11">
        <f>IF(LQ9="Pendiente","-",LQ9-Cronograma!LN$4)</f>
        <v>57</v>
      </c>
      <c r="LS9" s="74">
        <v>0.19</v>
      </c>
      <c r="LT9" s="84">
        <f>Cronograma!LR4+40</f>
        <v>45957</v>
      </c>
      <c r="LU9" s="85">
        <v>45987</v>
      </c>
      <c r="LV9" s="86">
        <f>IF(LU9="Pendiente","-",LU9-Cronograma!LR$4)</f>
        <v>70</v>
      </c>
      <c r="LW9" s="87">
        <v>0.19</v>
      </c>
      <c r="LX9" s="9">
        <f>Cronograma!LV4+40</f>
        <v>45972</v>
      </c>
      <c r="LY9" s="10">
        <v>45994</v>
      </c>
      <c r="LZ9" s="11">
        <f>IF(LY9="Pendiente","-",LY9-Cronograma!LV$4)</f>
        <v>62</v>
      </c>
      <c r="MA9" s="74">
        <v>0.19</v>
      </c>
      <c r="MB9" s="84">
        <f>Cronograma!LZ4+40</f>
        <v>45987</v>
      </c>
      <c r="MC9" s="85">
        <v>46007</v>
      </c>
      <c r="MD9" s="86">
        <f>IF(MC9="Pendiente","-",MC9-Cronograma!LZ$4)</f>
        <v>60</v>
      </c>
      <c r="ME9" s="87">
        <v>0.19</v>
      </c>
      <c r="MF9" s="9">
        <f>Cronograma!MD4+40</f>
        <v>46005</v>
      </c>
      <c r="MG9" s="10">
        <v>46024</v>
      </c>
      <c r="MH9" s="11">
        <f>IF(MG9="Pendiente","-",MG9-Cronograma!MD$4)</f>
        <v>59</v>
      </c>
      <c r="MI9" s="74">
        <v>0.19</v>
      </c>
      <c r="MJ9" s="84">
        <f>Cronograma!MH4+40</f>
        <v>46019</v>
      </c>
      <c r="MK9" s="85">
        <v>46052</v>
      </c>
      <c r="ML9" s="86">
        <f>IF(MK9="Pendiente","-",MK9-Cronograma!MH$4)</f>
        <v>73</v>
      </c>
      <c r="MM9" s="87">
        <v>0.19</v>
      </c>
      <c r="MN9" s="9">
        <f>Cronograma!ML4+40</f>
        <v>46033</v>
      </c>
      <c r="MO9" s="10">
        <v>46064</v>
      </c>
      <c r="MP9" s="11">
        <f>IF(MO9="Pendiente","-",MO9-Cronograma!ML$4)</f>
        <v>71</v>
      </c>
      <c r="MQ9" s="74">
        <v>0.19</v>
      </c>
      <c r="MR9" s="84">
        <f>Cronograma!MP4+40</f>
        <v>46048</v>
      </c>
      <c r="MS9" s="85">
        <v>46077</v>
      </c>
      <c r="MT9" s="86">
        <f>IF(MS9="Pendiente","-",MS9-Cronograma!MP$4)</f>
        <v>69</v>
      </c>
      <c r="MU9" s="87">
        <v>0.19</v>
      </c>
      <c r="MV9" s="9">
        <f>Cronograma!MT4+40</f>
        <v>46067</v>
      </c>
      <c r="MW9" s="10">
        <v>46094</v>
      </c>
      <c r="MX9" s="11">
        <f>IF(MW9="Pendiente","-",MW9-Cronograma!MT$4)</f>
        <v>67</v>
      </c>
      <c r="MY9" s="74">
        <v>0.19</v>
      </c>
      <c r="MZ9" s="113">
        <f>Cronograma!MX4+40</f>
        <v>46079</v>
      </c>
      <c r="NA9" s="114">
        <v>46106</v>
      </c>
      <c r="NB9" s="115">
        <f>IF(NA9="Pendiente","-",NA9-Cronograma!MX$4)</f>
        <v>67</v>
      </c>
      <c r="NC9" s="116">
        <v>0.19</v>
      </c>
      <c r="ND9" s="9">
        <f>Cronograma!NB4+40</f>
        <v>46095</v>
      </c>
      <c r="NE9" s="10" t="s">
        <v>13</v>
      </c>
      <c r="NF9" s="11" t="str">
        <f>IF(NE9="Pendiente","-",NE9-Cronograma!NB$4)</f>
        <v>-</v>
      </c>
      <c r="NG9" s="74">
        <v>0.19</v>
      </c>
      <c r="NH9" s="84">
        <f>Cronograma!NF4+40</f>
        <v>46111</v>
      </c>
      <c r="NI9" s="85" t="s">
        <v>13</v>
      </c>
      <c r="NJ9" s="86" t="str">
        <f>IF(NI9="Pendiente","-",NI9-Cronograma!NF$4)</f>
        <v>-</v>
      </c>
      <c r="NK9" s="87">
        <v>0.19</v>
      </c>
      <c r="NL9" s="9">
        <f>Cronograma!NJ4+40</f>
        <v>46123</v>
      </c>
      <c r="NM9" s="10" t="s">
        <v>13</v>
      </c>
      <c r="NN9" s="11" t="str">
        <f>IF(NM9="Pendiente","-",NM9-Cronograma!NJ$4)</f>
        <v>-</v>
      </c>
      <c r="NO9" s="74">
        <v>0.19</v>
      </c>
      <c r="NP9" s="84">
        <f>Cronograma!NN4+40</f>
        <v>46137</v>
      </c>
      <c r="NQ9" s="85" t="s">
        <v>13</v>
      </c>
      <c r="NR9" s="86" t="str">
        <f>IF(NQ9="Pendiente","-",NQ9-Cronograma!NN$4)</f>
        <v>-</v>
      </c>
      <c r="NS9" s="87">
        <v>0.19</v>
      </c>
      <c r="NT9" s="9">
        <f>Cronograma!NR4+40</f>
        <v>46154</v>
      </c>
      <c r="NU9" s="10" t="s">
        <v>13</v>
      </c>
      <c r="NV9" s="11" t="str">
        <f>IF(NU9="Pendiente","-",NU9-Cronograma!NR$4)</f>
        <v>-</v>
      </c>
      <c r="NW9" s="74">
        <v>0.19</v>
      </c>
    </row>
    <row r="10" spans="1:387" ht="8.15" customHeight="1" thickBo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</row>
    <row r="11" spans="1:387" s="5" customFormat="1" ht="22" customHeight="1" thickBot="1" x14ac:dyDescent="0.4">
      <c r="B11" s="144" t="s">
        <v>6</v>
      </c>
      <c r="C11" s="145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</v>
      </c>
      <c r="LP11" s="49"/>
      <c r="LQ11" s="20"/>
      <c r="LR11" s="20"/>
      <c r="LS11" s="76">
        <f ca="1">IF(TODAY()&gt;Cronograma!LM4,0.63-SUMIF(LQ$7:LQ$9,"&gt;0",LS$7:LS$9),"A presentar")</f>
        <v>0</v>
      </c>
      <c r="LT11" s="49"/>
      <c r="LU11" s="20"/>
      <c r="LV11" s="20"/>
      <c r="LW11" s="76">
        <f ca="1">IF(TODAY()&gt;Cronograma!LQ4,0.63-SUMIF(LU$7:LU$9,"&gt;0",LW$7:LW$9),"A presentar")</f>
        <v>0</v>
      </c>
      <c r="LX11" s="49"/>
      <c r="LY11" s="20"/>
      <c r="LZ11" s="20"/>
      <c r="MA11" s="76">
        <f ca="1">IF(TODAY()&gt;Cronograma!LU4,0.63-SUMIF(LY$7:LY$9,"&gt;0",MA$7:MA$9),"A presentar")</f>
        <v>0</v>
      </c>
      <c r="MB11" s="49"/>
      <c r="MC11" s="20"/>
      <c r="MD11" s="20"/>
      <c r="ME11" s="76">
        <f ca="1">IF(TODAY()&gt;Cronograma!LY4,0.63-SUMIF(MC$7:MC$9,"&gt;0",ME$7:ME$9),"A presentar")</f>
        <v>0</v>
      </c>
      <c r="MF11" s="49"/>
      <c r="MG11" s="20"/>
      <c r="MH11" s="20"/>
      <c r="MI11" s="76">
        <f ca="1">IF(TODAY()&gt;Cronograma!MC4,0.63-SUMIF(MG$7:MG$9,"&gt;0",MI$7:MI$9),"A presentar")</f>
        <v>0</v>
      </c>
      <c r="MJ11" s="49"/>
      <c r="MK11" s="20"/>
      <c r="ML11" s="20"/>
      <c r="MM11" s="76">
        <f ca="1">IF(TODAY()&gt;Cronograma!MG4,0.63-SUMIF(MK$7:MK$9,"&gt;0",MM$7:MM$9),"A presentar")</f>
        <v>0</v>
      </c>
      <c r="MN11" s="49"/>
      <c r="MO11" s="20"/>
      <c r="MP11" s="20"/>
      <c r="MQ11" s="76">
        <f ca="1">IF(TODAY()&gt;Cronograma!MK4,0.63-SUMIF(MO$7:MO$9,"&gt;0",MQ$7:MQ$9),"A presentar")</f>
        <v>0</v>
      </c>
      <c r="MR11" s="49"/>
      <c r="MS11" s="20"/>
      <c r="MT11" s="20"/>
      <c r="MU11" s="76">
        <f ca="1">IF(TODAY()&gt;Cronograma!MO4,0.63-SUMIF(MS$7:MS$9,"&gt;0",MU$7:MU$9),"A presentar")</f>
        <v>0</v>
      </c>
      <c r="MV11" s="49"/>
      <c r="MW11" s="20"/>
      <c r="MX11" s="20"/>
      <c r="MY11" s="76">
        <f ca="1">IF(TODAY()&gt;Cronograma!MS4,0.63-SUMIF(MW$7:MW$9,"&gt;0",MY$7:MY$9),"A presentar")</f>
        <v>0</v>
      </c>
      <c r="MZ11" s="49"/>
      <c r="NA11" s="20"/>
      <c r="NB11" s="20"/>
      <c r="NC11" s="76">
        <f ca="1">IF(TODAY()&gt;Cronograma!MW4,0.63-SUMIF(NA$7:NA$9,"&gt;0",NC$7:NC$9),"A presentar")</f>
        <v>0</v>
      </c>
      <c r="ND11" s="49"/>
      <c r="NE11" s="20"/>
      <c r="NF11" s="20"/>
      <c r="NG11" s="76">
        <f ca="1">IF(TODAY()&gt;Cronograma!NA4,0.63-SUMIF(NE$7:NE$9,"&gt;0",NG$7:NG$9),"A presentar")</f>
        <v>0.19</v>
      </c>
      <c r="NH11" s="49"/>
      <c r="NI11" s="20"/>
      <c r="NJ11" s="20"/>
      <c r="NK11" s="76">
        <f ca="1">IF(TODAY()&gt;Cronograma!NE4,0.63-SUMIF(NI$7:NI$9,"&gt;0",NK$7:NK$9),"A presentar")</f>
        <v>0.19</v>
      </c>
      <c r="NL11" s="49"/>
      <c r="NM11" s="20"/>
      <c r="NN11" s="20"/>
      <c r="NO11" s="76">
        <f ca="1">IF(TODAY()&gt;Cronograma!NI4,0.63-SUMIF(NM$7:NM$9,"&gt;0",NO$7:NO$9),"A presentar")</f>
        <v>0.39</v>
      </c>
      <c r="NP11" s="49"/>
      <c r="NQ11" s="20"/>
      <c r="NR11" s="20"/>
      <c r="NS11" s="76">
        <f ca="1">IF(TODAY()&gt;Cronograma!NM4,0.63-SUMIF(NQ$7:NQ$9,"&gt;0",NS$7:NS$9),"A presentar")</f>
        <v>0.39</v>
      </c>
      <c r="NT11" s="49"/>
      <c r="NU11" s="20"/>
      <c r="NV11" s="20"/>
      <c r="NW11" s="76" t="str">
        <f ca="1">IF(TODAY()&gt;Cronograma!NQ4,0.63-SUMIF(NU$7:NU$9,"&gt;0",NW$7:NW$9),"A presentar")</f>
        <v>A presentar</v>
      </c>
    </row>
    <row r="12" spans="1:387" ht="8.15" customHeight="1" thickBot="1" x14ac:dyDescent="0.4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  <c r="MZ12" s="4"/>
      <c r="NA12" s="4"/>
      <c r="NB12" s="4"/>
      <c r="NC12" s="4"/>
      <c r="ND12" s="4"/>
      <c r="NE12" s="4"/>
      <c r="NF12" s="4"/>
      <c r="NG12" s="4"/>
      <c r="NP12" s="4"/>
      <c r="NQ12" s="4"/>
      <c r="NR12" s="4"/>
      <c r="NS12" s="4"/>
      <c r="NT12" s="4"/>
      <c r="NU12" s="4"/>
      <c r="NV12" s="4"/>
      <c r="NW12" s="4"/>
    </row>
    <row r="13" spans="1:387" x14ac:dyDescent="0.35">
      <c r="B13" s="22" t="s">
        <v>7</v>
      </c>
      <c r="C13" s="146">
        <f ca="1">SUM(JC11:XFD11)</f>
        <v>1.160000000000001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  <c r="MZ13" s="4"/>
      <c r="NA13" s="4"/>
      <c r="NB13" s="4"/>
      <c r="NC13" s="4"/>
      <c r="ND13" s="4"/>
      <c r="NE13" s="4"/>
      <c r="NF13" s="4"/>
      <c r="NG13" s="4"/>
      <c r="NP13" s="4"/>
      <c r="NQ13" s="4"/>
      <c r="NR13" s="4"/>
      <c r="NS13" s="4"/>
      <c r="NT13" s="4"/>
      <c r="NU13" s="4"/>
      <c r="NV13" s="4"/>
      <c r="NW13" s="4"/>
    </row>
    <row r="14" spans="1:387" ht="30" customHeight="1" thickBot="1" x14ac:dyDescent="0.4">
      <c r="B14" s="23" t="s">
        <v>8</v>
      </c>
      <c r="C14" s="147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  <c r="MZ14" s="4"/>
      <c r="NA14" s="4"/>
      <c r="NB14" s="4"/>
      <c r="NC14" s="4"/>
      <c r="ND14" s="4"/>
      <c r="NE14" s="4"/>
      <c r="NF14" s="4"/>
      <c r="NG14" s="4"/>
      <c r="NP14" s="4"/>
      <c r="NQ14" s="4"/>
      <c r="NR14" s="4"/>
      <c r="NS14" s="4"/>
      <c r="NT14" s="4"/>
      <c r="NU14" s="4"/>
      <c r="NV14" s="4"/>
      <c r="NW14" s="4"/>
    </row>
    <row r="15" spans="1:387" ht="16" customHeight="1" thickBo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</row>
    <row r="16" spans="1:387" ht="26.5" thickBot="1" x14ac:dyDescent="0.4">
      <c r="A16" s="2"/>
      <c r="B16" s="148" t="s">
        <v>9</v>
      </c>
      <c r="C16" s="149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  <c r="MZ16" s="57" t="s">
        <v>2</v>
      </c>
      <c r="NA16" s="58" t="s">
        <v>3</v>
      </c>
      <c r="NB16" s="59" t="s">
        <v>4</v>
      </c>
      <c r="NC16" s="47"/>
      <c r="ND16" s="44" t="s">
        <v>2</v>
      </c>
      <c r="NE16" s="45" t="s">
        <v>3</v>
      </c>
      <c r="NF16" s="46" t="s">
        <v>4</v>
      </c>
      <c r="NG16" s="47"/>
      <c r="NH16" s="40" t="s">
        <v>2</v>
      </c>
      <c r="NI16" s="41" t="s">
        <v>3</v>
      </c>
      <c r="NJ16" s="42" t="s">
        <v>4</v>
      </c>
      <c r="NK16" s="48"/>
      <c r="NL16" s="40" t="s">
        <v>2</v>
      </c>
      <c r="NM16" s="41" t="s">
        <v>3</v>
      </c>
      <c r="NN16" s="42" t="s">
        <v>4</v>
      </c>
      <c r="NO16" s="48"/>
      <c r="NP16" s="57" t="s">
        <v>2</v>
      </c>
      <c r="NQ16" s="58" t="s">
        <v>3</v>
      </c>
      <c r="NR16" s="59" t="s">
        <v>4</v>
      </c>
      <c r="NS16" s="47"/>
      <c r="NT16" s="44" t="s">
        <v>2</v>
      </c>
      <c r="NU16" s="45" t="s">
        <v>3</v>
      </c>
      <c r="NV16" s="46" t="s">
        <v>4</v>
      </c>
      <c r="NW16" s="47"/>
    </row>
    <row r="17" spans="1:387" ht="16" customHeight="1" thickBot="1" x14ac:dyDescent="0.4">
      <c r="A17" s="3"/>
      <c r="B17" s="142" t="s">
        <v>19</v>
      </c>
      <c r="C17" s="143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>
        <v>45939</v>
      </c>
      <c r="LZ17" s="81">
        <f>IF(LY17="Pendiente","-",LY17-Cronograma!LV$4)</f>
        <v>7</v>
      </c>
      <c r="MA17" s="83"/>
      <c r="MB17" s="98">
        <f>Cronograma!LZ4+7</f>
        <v>45954</v>
      </c>
      <c r="MC17" s="99">
        <v>45954</v>
      </c>
      <c r="MD17" s="106">
        <f>IF(MC17="Pendiente","-",MC17-Cronograma!LZ$4)</f>
        <v>7</v>
      </c>
      <c r="ME17" s="80"/>
      <c r="MF17" s="52">
        <f>Cronograma!MD4+7</f>
        <v>45972</v>
      </c>
      <c r="MG17" s="7">
        <v>45972</v>
      </c>
      <c r="MH17" s="81">
        <f>IF(MG17="Pendiente","-",MG17-Cronograma!MD$4)</f>
        <v>7</v>
      </c>
      <c r="MI17" s="80"/>
      <c r="MJ17" s="98">
        <f>Cronograma!MH4+7</f>
        <v>45986</v>
      </c>
      <c r="MK17" s="99">
        <v>45987</v>
      </c>
      <c r="ML17" s="106">
        <f>IF(MK17="Pendiente","-",MK17-Cronograma!MH$4)</f>
        <v>8</v>
      </c>
      <c r="MM17" s="83"/>
      <c r="MN17" s="52">
        <f>Cronograma!ML4+7</f>
        <v>46000</v>
      </c>
      <c r="MO17" s="7">
        <v>46001</v>
      </c>
      <c r="MP17" s="81">
        <f>IF(MO17="Pendiente","-",MO17-Cronograma!ML$4)</f>
        <v>8</v>
      </c>
      <c r="MQ17" s="83"/>
      <c r="MR17" s="98">
        <f>Cronograma!MP4+7</f>
        <v>46015</v>
      </c>
      <c r="MS17" s="99">
        <v>46014</v>
      </c>
      <c r="MT17" s="106">
        <f>IF(MS17="Pendiente","-",MS17-Cronograma!MP$4)</f>
        <v>6</v>
      </c>
      <c r="MU17" s="80"/>
      <c r="MV17" s="52">
        <f>Cronograma!MT4+7</f>
        <v>46034</v>
      </c>
      <c r="MW17" s="7">
        <v>46034</v>
      </c>
      <c r="MX17" s="81">
        <f>IF(MW17="Pendiente","-",MW17-Cronograma!MT$4)</f>
        <v>7</v>
      </c>
      <c r="MY17" s="80"/>
      <c r="MZ17" s="98">
        <f>Cronograma!MX4+7</f>
        <v>46046</v>
      </c>
      <c r="NA17" s="99">
        <v>46048</v>
      </c>
      <c r="NB17" s="106">
        <f>IF(NA17="Pendiente","-",NA17-Cronograma!MX$4)</f>
        <v>9</v>
      </c>
      <c r="NC17" s="83"/>
      <c r="ND17" s="52">
        <f>Cronograma!NB4+7</f>
        <v>46062</v>
      </c>
      <c r="NE17" s="7">
        <v>46063</v>
      </c>
      <c r="NF17" s="81">
        <f>IF(NE17="Pendiente","-",NE17-Cronograma!NB$4)</f>
        <v>8</v>
      </c>
      <c r="NG17" s="83"/>
      <c r="NH17" s="98">
        <f>Cronograma!NF4+7</f>
        <v>46078</v>
      </c>
      <c r="NI17" s="99">
        <v>46079</v>
      </c>
      <c r="NJ17" s="106">
        <f>IF(NI17="Pendiente","-",NI17-Cronograma!NF$4)</f>
        <v>8</v>
      </c>
      <c r="NK17" s="80"/>
      <c r="NL17" s="52">
        <f>Cronograma!NJ4+7</f>
        <v>46090</v>
      </c>
      <c r="NM17" s="7">
        <v>46091</v>
      </c>
      <c r="NN17" s="81">
        <f>IF(NM17="Pendiente","-",NM17-Cronograma!NJ$4)</f>
        <v>8</v>
      </c>
      <c r="NO17" s="80"/>
      <c r="NP17" s="111">
        <f>Cronograma!NN4+7</f>
        <v>46104</v>
      </c>
      <c r="NQ17" s="112">
        <v>46106</v>
      </c>
      <c r="NR17" s="119">
        <f>IF(NQ17="Pendiente","-",NQ17-Cronograma!NN$4)</f>
        <v>9</v>
      </c>
      <c r="NS17" s="83"/>
      <c r="NT17" s="52">
        <f>Cronograma!NR4+7</f>
        <v>46121</v>
      </c>
      <c r="NU17" s="7" t="s">
        <v>13</v>
      </c>
      <c r="NV17" s="81" t="str">
        <f>IF(NU17="Pendiente","-",NU17-Cronograma!NR$4)</f>
        <v>-</v>
      </c>
      <c r="NW17" s="83"/>
    </row>
  </sheetData>
  <mergeCells count="154">
    <mergeCell ref="MZ2:NG2"/>
    <mergeCell ref="NH2:NO2"/>
    <mergeCell ref="NP2:NW2"/>
    <mergeCell ref="MZ3:NC3"/>
    <mergeCell ref="ND3:NG3"/>
    <mergeCell ref="NH3:NK3"/>
    <mergeCell ref="NL3:NO3"/>
    <mergeCell ref="NP3:NS3"/>
    <mergeCell ref="NT3:NW3"/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</mergeCells>
  <conditionalFormatting sqref="D7:CU14">
    <cfRule type="cellIs" dxfId="907" priority="4043" operator="equal">
      <formula>"Pendiente"</formula>
    </cfRule>
  </conditionalFormatting>
  <conditionalFormatting sqref="D17:NW17">
    <cfRule type="cellIs" dxfId="906" priority="836" operator="equal">
      <formula>"Pendiente"</formula>
    </cfRule>
  </conditionalFormatting>
  <conditionalFormatting sqref="G11 K11 O11 S11 W11 AA11">
    <cfRule type="cellIs" dxfId="905" priority="9581" operator="between">
      <formula>0.0001</formula>
      <formula>1</formula>
    </cfRule>
    <cfRule type="cellIs" dxfId="904" priority="9579" operator="between">
      <formula>0</formula>
      <formula>0.01</formula>
    </cfRule>
    <cfRule type="cellIs" dxfId="903" priority="9580" operator="equal">
      <formula>1</formula>
    </cfRule>
  </conditionalFormatting>
  <conditionalFormatting sqref="T7:W9">
    <cfRule type="cellIs" dxfId="902" priority="4155" operator="equal">
      <formula>"Pendiente"</formula>
    </cfRule>
  </conditionalFormatting>
  <conditionalFormatting sqref="X9:AA9">
    <cfRule type="cellIs" dxfId="901" priority="4151" operator="equal">
      <formula>"Pendiente"</formula>
    </cfRule>
  </conditionalFormatting>
  <conditionalFormatting sqref="AB7:AI8">
    <cfRule type="cellIs" dxfId="900" priority="4154" operator="equal">
      <formula>"Pendiente"</formula>
    </cfRule>
  </conditionalFormatting>
  <conditionalFormatting sqref="AE11 AI11 AM11 AQ11">
    <cfRule type="cellIs" dxfId="899" priority="4207" operator="between">
      <formula>0.0001</formula>
      <formula>1</formula>
    </cfRule>
    <cfRule type="cellIs" dxfId="898" priority="4206" operator="equal">
      <formula>1</formula>
    </cfRule>
    <cfRule type="cellIs" dxfId="897" priority="4205" operator="between">
      <formula>0</formula>
      <formula>0.01</formula>
    </cfRule>
  </conditionalFormatting>
  <conditionalFormatting sqref="AE11">
    <cfRule type="cellIs" dxfId="896" priority="4107" operator="between">
      <formula>0.0001</formula>
      <formula>1</formula>
    </cfRule>
    <cfRule type="cellIs" dxfId="895" priority="4106" operator="equal">
      <formula>1</formula>
    </cfRule>
    <cfRule type="cellIs" dxfId="894" priority="4105" operator="between">
      <formula>0</formula>
      <formula>0.01</formula>
    </cfRule>
    <cfRule type="cellIs" dxfId="893" priority="3888" operator="equal">
      <formula>"Pendiente"</formula>
    </cfRule>
    <cfRule type="cellIs" dxfId="892" priority="3886" operator="equal">
      <formula>1</formula>
    </cfRule>
    <cfRule type="cellIs" dxfId="891" priority="3885" operator="between">
      <formula>0</formula>
      <formula>0.01</formula>
    </cfRule>
    <cfRule type="cellIs" dxfId="890" priority="3887" operator="between">
      <formula>0.0001</formula>
      <formula>1</formula>
    </cfRule>
    <cfRule type="cellIs" dxfId="889" priority="4110" operator="equal">
      <formula>1</formula>
    </cfRule>
    <cfRule type="cellIs" dxfId="888" priority="3895" operator="between">
      <formula>0.0001</formula>
      <formula>1</formula>
    </cfRule>
    <cfRule type="cellIs" dxfId="887" priority="3894" operator="equal">
      <formula>1</formula>
    </cfRule>
    <cfRule type="cellIs" dxfId="886" priority="3893" operator="between">
      <formula>0</formula>
      <formula>0.01</formula>
    </cfRule>
    <cfRule type="cellIs" dxfId="885" priority="3891" operator="between">
      <formula>0.0001</formula>
      <formula>1</formula>
    </cfRule>
    <cfRule type="cellIs" dxfId="884" priority="3890" operator="equal">
      <formula>1</formula>
    </cfRule>
    <cfRule type="cellIs" dxfId="883" priority="4111" operator="between">
      <formula>0.0001</formula>
      <formula>1</formula>
    </cfRule>
    <cfRule type="cellIs" dxfId="882" priority="3889" operator="between">
      <formula>0</formula>
      <formula>0.01</formula>
    </cfRule>
    <cfRule type="cellIs" dxfId="881" priority="4109" operator="between">
      <formula>0</formula>
      <formula>0.01</formula>
    </cfRule>
  </conditionalFormatting>
  <conditionalFormatting sqref="AG7:AG9">
    <cfRule type="cellIs" dxfId="880" priority="4176" operator="equal">
      <formula>"Pendiente"</formula>
    </cfRule>
  </conditionalFormatting>
  <conditionalFormatting sqref="AI11">
    <cfRule type="cellIs" dxfId="879" priority="3870" operator="equal">
      <formula>1</formula>
    </cfRule>
    <cfRule type="cellIs" dxfId="878" priority="3871" operator="between">
      <formula>0.0001</formula>
      <formula>1</formula>
    </cfRule>
    <cfRule type="cellIs" dxfId="877" priority="3873" operator="between">
      <formula>0</formula>
      <formula>0.01</formula>
    </cfRule>
    <cfRule type="cellIs" dxfId="876" priority="3883" operator="between">
      <formula>0.0001</formula>
      <formula>1</formula>
    </cfRule>
    <cfRule type="cellIs" dxfId="875" priority="3875" operator="between">
      <formula>0.0001</formula>
      <formula>1</formula>
    </cfRule>
    <cfRule type="cellIs" dxfId="874" priority="3877" operator="between">
      <formula>0</formula>
      <formula>0.01</formula>
    </cfRule>
    <cfRule type="cellIs" dxfId="873" priority="3878" operator="equal">
      <formula>1</formula>
    </cfRule>
    <cfRule type="cellIs" dxfId="872" priority="3874" operator="equal">
      <formula>1</formula>
    </cfRule>
    <cfRule type="cellIs" dxfId="871" priority="3879" operator="between">
      <formula>0.0001</formula>
      <formula>1</formula>
    </cfRule>
    <cfRule type="cellIs" dxfId="870" priority="3881" operator="between">
      <formula>0</formula>
      <formula>0.01</formula>
    </cfRule>
    <cfRule type="cellIs" dxfId="869" priority="3882" operator="equal">
      <formula>1</formula>
    </cfRule>
    <cfRule type="cellIs" dxfId="868" priority="3865" operator="between">
      <formula>0</formula>
      <formula>0.01</formula>
    </cfRule>
    <cfRule type="cellIs" dxfId="867" priority="3866" operator="equal">
      <formula>1</formula>
    </cfRule>
    <cfRule type="cellIs" dxfId="866" priority="3867" operator="between">
      <formula>0.0001</formula>
      <formula>1</formula>
    </cfRule>
    <cfRule type="cellIs" dxfId="865" priority="3868" operator="equal">
      <formula>"Pendiente"</formula>
    </cfRule>
    <cfRule type="cellIs" dxfId="864" priority="3869" operator="between">
      <formula>0</formula>
      <formula>0.01</formula>
    </cfRule>
  </conditionalFormatting>
  <conditionalFormatting sqref="AJ7:AQ9">
    <cfRule type="cellIs" dxfId="863" priority="4121" operator="equal">
      <formula>"Pendiente"</formula>
    </cfRule>
  </conditionalFormatting>
  <conditionalFormatting sqref="AM11">
    <cfRule type="cellIs" dxfId="862" priority="3855" operator="between">
      <formula>0.0001</formula>
      <formula>1</formula>
    </cfRule>
    <cfRule type="cellIs" dxfId="861" priority="3854" operator="equal">
      <formula>1</formula>
    </cfRule>
    <cfRule type="cellIs" dxfId="860" priority="3853" operator="between">
      <formula>0</formula>
      <formula>0.01</formula>
    </cfRule>
    <cfRule type="cellIs" dxfId="859" priority="3847" operator="between">
      <formula>0.0001</formula>
      <formula>1</formula>
    </cfRule>
    <cfRule type="cellIs" dxfId="858" priority="3846" operator="equal">
      <formula>1</formula>
    </cfRule>
    <cfRule type="cellIs" dxfId="857" priority="3845" operator="between">
      <formula>0</formula>
      <formula>0.01</formula>
    </cfRule>
    <cfRule type="cellIs" dxfId="856" priority="3851" operator="between">
      <formula>0.0001</formula>
      <formula>1</formula>
    </cfRule>
    <cfRule type="cellIs" dxfId="855" priority="3850" operator="equal">
      <formula>1</formula>
    </cfRule>
    <cfRule type="cellIs" dxfId="854" priority="3849" operator="between">
      <formula>0</formula>
      <formula>0.01</formula>
    </cfRule>
    <cfRule type="cellIs" dxfId="853" priority="3848" operator="equal">
      <formula>"Pendiente"</formula>
    </cfRule>
    <cfRule type="cellIs" dxfId="852" priority="3857" operator="between">
      <formula>0</formula>
      <formula>0.01</formula>
    </cfRule>
    <cfRule type="cellIs" dxfId="851" priority="3863" operator="between">
      <formula>0.0001</formula>
      <formula>1</formula>
    </cfRule>
    <cfRule type="cellIs" dxfId="850" priority="3862" operator="equal">
      <formula>1</formula>
    </cfRule>
    <cfRule type="cellIs" dxfId="849" priority="3861" operator="between">
      <formula>0</formula>
      <formula>0.01</formula>
    </cfRule>
    <cfRule type="cellIs" dxfId="848" priority="3859" operator="between">
      <formula>0.0001</formula>
      <formula>1</formula>
    </cfRule>
    <cfRule type="cellIs" dxfId="847" priority="3858" operator="equal">
      <formula>1</formula>
    </cfRule>
  </conditionalFormatting>
  <conditionalFormatting sqref="AQ9">
    <cfRule type="cellIs" dxfId="846" priority="4120" operator="equal">
      <formula>"Pendiente"</formula>
    </cfRule>
  </conditionalFormatting>
  <conditionalFormatting sqref="AQ11">
    <cfRule type="cellIs" dxfId="845" priority="3842" operator="equal">
      <formula>1</formula>
    </cfRule>
    <cfRule type="cellIs" dxfId="844" priority="3843" operator="between">
      <formula>0.0001</formula>
      <formula>1</formula>
    </cfRule>
    <cfRule type="cellIs" dxfId="843" priority="3841" operator="between">
      <formula>0</formula>
      <formula>0.01</formula>
    </cfRule>
    <cfRule type="cellIs" dxfId="842" priority="3838" operator="equal">
      <formula>1</formula>
    </cfRule>
    <cfRule type="cellIs" dxfId="841" priority="3839" operator="between">
      <formula>0.0001</formula>
      <formula>1</formula>
    </cfRule>
    <cfRule type="cellIs" dxfId="840" priority="3826" operator="equal">
      <formula>1</formula>
    </cfRule>
    <cfRule type="cellIs" dxfId="839" priority="3833" operator="between">
      <formula>0</formula>
      <formula>0.01</formula>
    </cfRule>
    <cfRule type="cellIs" dxfId="838" priority="3825" operator="between">
      <formula>0</formula>
      <formula>0.01</formula>
    </cfRule>
    <cfRule type="cellIs" dxfId="837" priority="3827" operator="between">
      <formula>0.0001</formula>
      <formula>1</formula>
    </cfRule>
    <cfRule type="cellIs" dxfId="836" priority="3828" operator="equal">
      <formula>"Pendiente"</formula>
    </cfRule>
    <cfRule type="cellIs" dxfId="835" priority="3829" operator="between">
      <formula>0</formula>
      <formula>0.01</formula>
    </cfRule>
    <cfRule type="cellIs" dxfId="834" priority="3830" operator="equal">
      <formula>1</formula>
    </cfRule>
    <cfRule type="cellIs" dxfId="833" priority="3831" operator="between">
      <formula>0.0001</formula>
      <formula>1</formula>
    </cfRule>
    <cfRule type="cellIs" dxfId="832" priority="3834" operator="equal">
      <formula>1</formula>
    </cfRule>
    <cfRule type="cellIs" dxfId="831" priority="3835" operator="between">
      <formula>0.0001</formula>
      <formula>1</formula>
    </cfRule>
    <cfRule type="cellIs" dxfId="830" priority="3837" operator="between">
      <formula>0</formula>
      <formula>0.01</formula>
    </cfRule>
  </conditionalFormatting>
  <conditionalFormatting sqref="AR7:BC8">
    <cfRule type="cellIs" dxfId="829" priority="4101" operator="equal">
      <formula>"Pendiente"</formula>
    </cfRule>
  </conditionalFormatting>
  <conditionalFormatting sqref="AS7:AS9">
    <cfRule type="cellIs" dxfId="828" priority="4097" operator="equal">
      <formula>"Pendiente"</formula>
    </cfRule>
  </conditionalFormatting>
  <conditionalFormatting sqref="AU7:AU9">
    <cfRule type="cellIs" dxfId="827" priority="4131" operator="equal">
      <formula>"Pendiente"</formula>
    </cfRule>
  </conditionalFormatting>
  <conditionalFormatting sqref="AU11 AY11 BC11 BG11">
    <cfRule type="cellIs" dxfId="826" priority="4202" operator="equal">
      <formula>1</formula>
    </cfRule>
    <cfRule type="cellIs" dxfId="825" priority="4201" operator="between">
      <formula>0</formula>
      <formula>0.01</formula>
    </cfRule>
    <cfRule type="cellIs" dxfId="824" priority="4203" operator="between">
      <formula>0.0001</formula>
      <formula>1</formula>
    </cfRule>
  </conditionalFormatting>
  <conditionalFormatting sqref="AU11">
    <cfRule type="cellIs" dxfId="823" priority="3823" operator="between">
      <formula>0.0001</formula>
      <formula>1</formula>
    </cfRule>
    <cfRule type="cellIs" dxfId="822" priority="3822" operator="equal">
      <formula>1</formula>
    </cfRule>
    <cfRule type="cellIs" dxfId="821" priority="3821" operator="between">
      <formula>0</formula>
      <formula>0.01</formula>
    </cfRule>
    <cfRule type="cellIs" dxfId="820" priority="3819" operator="between">
      <formula>0.0001</formula>
      <formula>1</formula>
    </cfRule>
    <cfRule type="cellIs" dxfId="819" priority="3818" operator="equal">
      <formula>1</formula>
    </cfRule>
    <cfRule type="cellIs" dxfId="818" priority="3817" operator="between">
      <formula>0</formula>
      <formula>0.01</formula>
    </cfRule>
    <cfRule type="cellIs" dxfId="817" priority="3815" operator="between">
      <formula>0.0001</formula>
      <formula>1</formula>
    </cfRule>
    <cfRule type="cellIs" dxfId="816" priority="3813" operator="between">
      <formula>0</formula>
      <formula>0.01</formula>
    </cfRule>
    <cfRule type="cellIs" dxfId="815" priority="3811" operator="between">
      <formula>0.0001</formula>
      <formula>1</formula>
    </cfRule>
    <cfRule type="cellIs" dxfId="814" priority="3810" operator="equal">
      <formula>1</formula>
    </cfRule>
    <cfRule type="cellIs" dxfId="813" priority="3814" operator="equal">
      <formula>1</formula>
    </cfRule>
    <cfRule type="cellIs" dxfId="812" priority="3809" operator="between">
      <formula>0</formula>
      <formula>0.01</formula>
    </cfRule>
    <cfRule type="cellIs" dxfId="811" priority="3807" operator="between">
      <formula>0.0001</formula>
      <formula>1</formula>
    </cfRule>
    <cfRule type="cellIs" dxfId="810" priority="3806" operator="equal">
      <formula>1</formula>
    </cfRule>
    <cfRule type="cellIs" dxfId="809" priority="3805" operator="between">
      <formula>0</formula>
      <formula>0.01</formula>
    </cfRule>
    <cfRule type="cellIs" dxfId="808" priority="3804" operator="equal">
      <formula>"Pendiente"</formula>
    </cfRule>
    <cfRule type="cellIs" dxfId="807" priority="3803" operator="between">
      <formula>0.0001</formula>
      <formula>1</formula>
    </cfRule>
    <cfRule type="cellIs" dxfId="806" priority="3802" operator="equal">
      <formula>1</formula>
    </cfRule>
    <cfRule type="cellIs" dxfId="805" priority="3801" operator="between">
      <formula>0</formula>
      <formula>0.01</formula>
    </cfRule>
  </conditionalFormatting>
  <conditionalFormatting sqref="AW7:AW9">
    <cfRule type="cellIs" dxfId="804" priority="4118" operator="equal">
      <formula>"Pendiente"</formula>
    </cfRule>
  </conditionalFormatting>
  <conditionalFormatting sqref="AY7:AY9">
    <cfRule type="cellIs" dxfId="803" priority="4172" operator="equal">
      <formula>"Pendiente"</formula>
    </cfRule>
  </conditionalFormatting>
  <conditionalFormatting sqref="AY11">
    <cfRule type="cellIs" dxfId="802" priority="3787" operator="between">
      <formula>0.0001</formula>
      <formula>1</formula>
    </cfRule>
    <cfRule type="cellIs" dxfId="801" priority="3794" operator="equal">
      <formula>1</formula>
    </cfRule>
    <cfRule type="cellIs" dxfId="800" priority="3793" operator="between">
      <formula>0</formula>
      <formula>0.01</formula>
    </cfRule>
    <cfRule type="cellIs" dxfId="799" priority="3791" operator="between">
      <formula>0.0001</formula>
      <formula>1</formula>
    </cfRule>
    <cfRule type="cellIs" dxfId="798" priority="3783" operator="between">
      <formula>0.0001</formula>
      <formula>1</formula>
    </cfRule>
    <cfRule type="cellIs" dxfId="797" priority="3790" operator="equal">
      <formula>1</formula>
    </cfRule>
    <cfRule type="cellIs" dxfId="796" priority="3789" operator="between">
      <formula>0</formula>
      <formula>0.01</formula>
    </cfRule>
    <cfRule type="cellIs" dxfId="795" priority="3782" operator="equal">
      <formula>1</formula>
    </cfRule>
    <cfRule type="cellIs" dxfId="794" priority="3786" operator="equal">
      <formula>1</formula>
    </cfRule>
    <cfRule type="cellIs" dxfId="793" priority="3785" operator="between">
      <formula>0</formula>
      <formula>0.01</formula>
    </cfRule>
    <cfRule type="cellIs" dxfId="792" priority="3777" operator="between">
      <formula>0</formula>
      <formula>0.01</formula>
    </cfRule>
    <cfRule type="cellIs" dxfId="791" priority="3778" operator="equal">
      <formula>1</formula>
    </cfRule>
    <cfRule type="cellIs" dxfId="790" priority="3779" operator="between">
      <formula>0.0001</formula>
      <formula>1</formula>
    </cfRule>
    <cfRule type="cellIs" dxfId="789" priority="3780" operator="equal">
      <formula>"Pendiente"</formula>
    </cfRule>
    <cfRule type="cellIs" dxfId="788" priority="3781" operator="between">
      <formula>0</formula>
      <formula>0.01</formula>
    </cfRule>
    <cfRule type="cellIs" dxfId="787" priority="3799" operator="between">
      <formula>0.0001</formula>
      <formula>1</formula>
    </cfRule>
    <cfRule type="cellIs" dxfId="786" priority="3798" operator="equal">
      <formula>1</formula>
    </cfRule>
    <cfRule type="cellIs" dxfId="785" priority="3797" operator="between">
      <formula>0</formula>
      <formula>0.01</formula>
    </cfRule>
    <cfRule type="cellIs" dxfId="784" priority="3795" operator="between">
      <formula>0.0001</formula>
      <formula>1</formula>
    </cfRule>
  </conditionalFormatting>
  <conditionalFormatting sqref="BA7:BA9">
    <cfRule type="cellIs" dxfId="783" priority="4103" operator="equal">
      <formula>"Pendiente"</formula>
    </cfRule>
  </conditionalFormatting>
  <conditionalFormatting sqref="BD7:BG9">
    <cfRule type="cellIs" dxfId="782" priority="4067" operator="equal">
      <formula>"Pendiente"</formula>
    </cfRule>
  </conditionalFormatting>
  <conditionalFormatting sqref="BH7:BK8">
    <cfRule type="cellIs" dxfId="781" priority="4081" operator="equal">
      <formula>"Pendiente"</formula>
    </cfRule>
  </conditionalFormatting>
  <conditionalFormatting sqref="BI7:BI9">
    <cfRule type="cellIs" dxfId="780" priority="3776" operator="equal">
      <formula>"Pendiente"</formula>
    </cfRule>
  </conditionalFormatting>
  <conditionalFormatting sqref="BK7:BK9">
    <cfRule type="cellIs" dxfId="779" priority="3775" operator="equal">
      <formula>"Pendiente"</formula>
    </cfRule>
  </conditionalFormatting>
  <conditionalFormatting sqref="BK11 BO11 BS11 BW11">
    <cfRule type="cellIs" dxfId="778" priority="4198" operator="equal">
      <formula>1</formula>
    </cfRule>
    <cfRule type="cellIs" dxfId="777" priority="4197" operator="between">
      <formula>0</formula>
      <formula>0.01</formula>
    </cfRule>
    <cfRule type="cellIs" dxfId="776" priority="4199" operator="between">
      <formula>0.0001</formula>
      <formula>1</formula>
    </cfRule>
  </conditionalFormatting>
  <conditionalFormatting sqref="BM7:BM9">
    <cfRule type="cellIs" dxfId="775" priority="4179" operator="equal">
      <formula>"Pendiente"</formula>
    </cfRule>
  </conditionalFormatting>
  <conditionalFormatting sqref="BO7:BO9">
    <cfRule type="cellIs" dxfId="774" priority="3753" operator="equal">
      <formula>"Pendiente"</formula>
    </cfRule>
  </conditionalFormatting>
  <conditionalFormatting sqref="BP7:CA8">
    <cfRule type="cellIs" dxfId="773" priority="3767" operator="equal">
      <formula>"Pendiente"</formula>
    </cfRule>
  </conditionalFormatting>
  <conditionalFormatting sqref="BQ7:BQ9">
    <cfRule type="cellIs" dxfId="772" priority="3739" operator="equal">
      <formula>"Pendiente"</formula>
    </cfRule>
  </conditionalFormatting>
  <conditionalFormatting sqref="BS7:BS9">
    <cfRule type="cellIs" dxfId="771" priority="3738" operator="equal">
      <formula>"Pendiente"</formula>
    </cfRule>
  </conditionalFormatting>
  <conditionalFormatting sqref="BW7:BW9">
    <cfRule type="cellIs" dxfId="770" priority="3764" operator="equal">
      <formula>"Pendiente"</formula>
    </cfRule>
  </conditionalFormatting>
  <conditionalFormatting sqref="BY7:CM9">
    <cfRule type="cellIs" dxfId="769" priority="3645" operator="equal">
      <formula>"Pendiente"</formula>
    </cfRule>
  </conditionalFormatting>
  <conditionalFormatting sqref="CA11 CE11 CI11 CM11">
    <cfRule type="cellIs" dxfId="768" priority="4046" operator="between">
      <formula>0.0001</formula>
      <formula>1</formula>
    </cfRule>
    <cfRule type="cellIs" dxfId="767" priority="4045" operator="equal">
      <formula>1</formula>
    </cfRule>
    <cfRule type="cellIs" dxfId="766" priority="4044" operator="between">
      <formula>0</formula>
      <formula>0.01</formula>
    </cfRule>
  </conditionalFormatting>
  <conditionalFormatting sqref="CH8">
    <cfRule type="cellIs" dxfId="765" priority="3721" operator="equal">
      <formula>"Pendiente"</formula>
    </cfRule>
  </conditionalFormatting>
  <conditionalFormatting sqref="CN7:CQ8">
    <cfRule type="cellIs" dxfId="764" priority="3663" operator="equal">
      <formula>"Pendiente"</formula>
    </cfRule>
  </conditionalFormatting>
  <conditionalFormatting sqref="CO7:CO9">
    <cfRule type="cellIs" dxfId="763" priority="3662" operator="equal">
      <formula>"Pendiente"</formula>
    </cfRule>
  </conditionalFormatting>
  <conditionalFormatting sqref="CP8">
    <cfRule type="cellIs" dxfId="762" priority="3650" operator="equal">
      <formula>"Pendiente"</formula>
    </cfRule>
  </conditionalFormatting>
  <conditionalFormatting sqref="CQ11 CU11">
    <cfRule type="cellIs" dxfId="761" priority="4042" operator="between">
      <formula>0.0001</formula>
      <formula>1</formula>
    </cfRule>
    <cfRule type="cellIs" dxfId="760" priority="4041" operator="equal">
      <formula>1</formula>
    </cfRule>
    <cfRule type="cellIs" dxfId="759" priority="4040" operator="between">
      <formula>0</formula>
      <formula>0.01</formula>
    </cfRule>
  </conditionalFormatting>
  <conditionalFormatting sqref="CQ11">
    <cfRule type="cellIs" dxfId="758" priority="3901" operator="between">
      <formula>0</formula>
      <formula>0.01</formula>
    </cfRule>
    <cfRule type="cellIs" dxfId="757" priority="3902" operator="equal">
      <formula>1</formula>
    </cfRule>
    <cfRule type="cellIs" dxfId="756" priority="3903" operator="between">
      <formula>0.0001</formula>
      <formula>1</formula>
    </cfRule>
    <cfRule type="cellIs" dxfId="755" priority="3904" operator="equal">
      <formula>"Pendiente"</formula>
    </cfRule>
  </conditionalFormatting>
  <conditionalFormatting sqref="CQ7:CU9">
    <cfRule type="cellIs" dxfId="754" priority="2727" operator="equal">
      <formula>"Pendiente"</formula>
    </cfRule>
  </conditionalFormatting>
  <conditionalFormatting sqref="CU11">
    <cfRule type="cellIs" dxfId="753" priority="3897" operator="between">
      <formula>0</formula>
      <formula>0.01</formula>
    </cfRule>
    <cfRule type="cellIs" dxfId="752" priority="3898" operator="equal">
      <formula>1</formula>
    </cfRule>
    <cfRule type="cellIs" dxfId="751" priority="3899" operator="between">
      <formula>0.0001</formula>
      <formula>1</formula>
    </cfRule>
    <cfRule type="cellIs" dxfId="750" priority="3900" operator="equal">
      <formula>"Pendiente"</formula>
    </cfRule>
  </conditionalFormatting>
  <conditionalFormatting sqref="CV9:DS9">
    <cfRule type="cellIs" dxfId="749" priority="2428" operator="equal">
      <formula>"Pendiente"</formula>
    </cfRule>
  </conditionalFormatting>
  <conditionalFormatting sqref="CV7:EI8">
    <cfRule type="cellIs" dxfId="748" priority="3640" operator="equal">
      <formula>"Pendiente"</formula>
    </cfRule>
  </conditionalFormatting>
  <conditionalFormatting sqref="CV10:JG14">
    <cfRule type="cellIs" dxfId="747" priority="336" operator="equal">
      <formula>"Pendiente"</formula>
    </cfRule>
  </conditionalFormatting>
  <conditionalFormatting sqref="CY7:CY9">
    <cfRule type="cellIs" dxfId="746" priority="2722" operator="equal">
      <formula>"Pendiente"</formula>
    </cfRule>
  </conditionalFormatting>
  <conditionalFormatting sqref="CY11 DC11 DG11 DK11 DO11 DS11">
    <cfRule type="cellIs" dxfId="745" priority="3643" operator="between">
      <formula>0.0001</formula>
      <formula>1</formula>
    </cfRule>
    <cfRule type="cellIs" dxfId="744" priority="3642" operator="equal">
      <formula>1</formula>
    </cfRule>
    <cfRule type="cellIs" dxfId="743" priority="3641" operator="between">
      <formula>0</formula>
      <formula>0.01</formula>
    </cfRule>
  </conditionalFormatting>
  <conditionalFormatting sqref="CY11">
    <cfRule type="cellIs" dxfId="742" priority="3197" operator="equal">
      <formula>1</formula>
    </cfRule>
    <cfRule type="cellIs" dxfId="741" priority="3194" operator="between">
      <formula>0.0001</formula>
      <formula>1</formula>
    </cfRule>
    <cfRule type="cellIs" dxfId="740" priority="3198" operator="between">
      <formula>0.0001</formula>
      <formula>1</formula>
    </cfRule>
    <cfRule type="cellIs" dxfId="739" priority="3192" operator="between">
      <formula>0</formula>
      <formula>0.01</formula>
    </cfRule>
    <cfRule type="cellIs" dxfId="738" priority="3193" operator="equal">
      <formula>1</formula>
    </cfRule>
    <cfRule type="cellIs" dxfId="737" priority="3195" operator="equal">
      <formula>"Pendiente"</formula>
    </cfRule>
    <cfRule type="cellIs" dxfId="736" priority="3196" operator="between">
      <formula>0</formula>
      <formula>0.01</formula>
    </cfRule>
  </conditionalFormatting>
  <conditionalFormatting sqref="DA7:DA9">
    <cfRule type="cellIs" dxfId="735" priority="2640" operator="equal">
      <formula>"Pendiente"</formula>
    </cfRule>
  </conditionalFormatting>
  <conditionalFormatting sqref="DC7:DC9">
    <cfRule type="cellIs" dxfId="734" priority="2638" operator="equal">
      <formula>"Pendiente"</formula>
    </cfRule>
  </conditionalFormatting>
  <conditionalFormatting sqref="DC11">
    <cfRule type="cellIs" dxfId="733" priority="3189" operator="equal">
      <formula>1</formula>
    </cfRule>
    <cfRule type="cellIs" dxfId="732" priority="3185" operator="equal">
      <formula>1</formula>
    </cfRule>
    <cfRule type="cellIs" dxfId="731" priority="3187" operator="equal">
      <formula>"Pendiente"</formula>
    </cfRule>
    <cfRule type="cellIs" dxfId="730" priority="3188" operator="between">
      <formula>0</formula>
      <formula>0.01</formula>
    </cfRule>
    <cfRule type="cellIs" dxfId="729" priority="3190" operator="between">
      <formula>0.0001</formula>
      <formula>1</formula>
    </cfRule>
    <cfRule type="cellIs" dxfId="728" priority="3186" operator="between">
      <formula>0.0001</formula>
      <formula>1</formula>
    </cfRule>
    <cfRule type="cellIs" dxfId="727" priority="3184" operator="between">
      <formula>0</formula>
      <formula>0.01</formula>
    </cfRule>
  </conditionalFormatting>
  <conditionalFormatting sqref="DG7:DG9">
    <cfRule type="cellIs" dxfId="726" priority="2642" operator="equal">
      <formula>"Pendiente"</formula>
    </cfRule>
  </conditionalFormatting>
  <conditionalFormatting sqref="DG11">
    <cfRule type="cellIs" dxfId="725" priority="3180" operator="between">
      <formula>0</formula>
      <formula>0.01</formula>
    </cfRule>
    <cfRule type="cellIs" dxfId="724" priority="3179" operator="equal">
      <formula>"Pendiente"</formula>
    </cfRule>
    <cfRule type="cellIs" dxfId="723" priority="3177" operator="equal">
      <formula>1</formula>
    </cfRule>
    <cfRule type="cellIs" dxfId="722" priority="3176" operator="between">
      <formula>0</formula>
      <formula>0.01</formula>
    </cfRule>
    <cfRule type="cellIs" dxfId="721" priority="3178" operator="between">
      <formula>0.0001</formula>
      <formula>1</formula>
    </cfRule>
    <cfRule type="cellIs" dxfId="720" priority="3182" operator="between">
      <formula>0.0001</formula>
      <formula>1</formula>
    </cfRule>
    <cfRule type="cellIs" dxfId="719" priority="3181" operator="equal">
      <formula>1</formula>
    </cfRule>
  </conditionalFormatting>
  <conditionalFormatting sqref="DI7:DI9">
    <cfRule type="cellIs" dxfId="718" priority="2508" operator="equal">
      <formula>"Pendiente"</formula>
    </cfRule>
  </conditionalFormatting>
  <conditionalFormatting sqref="DK11">
    <cfRule type="cellIs" dxfId="717" priority="3168" operator="between">
      <formula>0</formula>
      <formula>0.01</formula>
    </cfRule>
    <cfRule type="cellIs" dxfId="716" priority="3169" operator="equal">
      <formula>1</formula>
    </cfRule>
    <cfRule type="cellIs" dxfId="715" priority="3171" operator="equal">
      <formula>"Pendiente"</formula>
    </cfRule>
    <cfRule type="cellIs" dxfId="714" priority="3172" operator="between">
      <formula>0</formula>
      <formula>0.01</formula>
    </cfRule>
    <cfRule type="cellIs" dxfId="713" priority="3174" operator="between">
      <formula>0.0001</formula>
      <formula>1</formula>
    </cfRule>
    <cfRule type="cellIs" dxfId="712" priority="3173" operator="equal">
      <formula>1</formula>
    </cfRule>
    <cfRule type="cellIs" dxfId="711" priority="3170" operator="between">
      <formula>0.0001</formula>
      <formula>1</formula>
    </cfRule>
  </conditionalFormatting>
  <conditionalFormatting sqref="DK7:DO9">
    <cfRule type="cellIs" dxfId="710" priority="2459" operator="equal">
      <formula>"Pendiente"</formula>
    </cfRule>
  </conditionalFormatting>
  <conditionalFormatting sqref="DO11">
    <cfRule type="cellIs" dxfId="709" priority="3165" operator="equal">
      <formula>1</formula>
    </cfRule>
    <cfRule type="cellIs" dxfId="708" priority="3166" operator="between">
      <formula>0.0001</formula>
      <formula>1</formula>
    </cfRule>
    <cfRule type="cellIs" dxfId="707" priority="3164" operator="between">
      <formula>0</formula>
      <formula>0.01</formula>
    </cfRule>
    <cfRule type="cellIs" dxfId="706" priority="3163" operator="equal">
      <formula>"Pendiente"</formula>
    </cfRule>
    <cfRule type="cellIs" dxfId="705" priority="3162" operator="between">
      <formula>0.0001</formula>
      <formula>1</formula>
    </cfRule>
    <cfRule type="cellIs" dxfId="704" priority="3161" operator="equal">
      <formula>1</formula>
    </cfRule>
    <cfRule type="cellIs" dxfId="703" priority="3160" operator="between">
      <formula>0</formula>
      <formula>0.01</formula>
    </cfRule>
  </conditionalFormatting>
  <conditionalFormatting sqref="DQ7:DQ9">
    <cfRule type="cellIs" dxfId="702" priority="2424" operator="equal">
      <formula>"Pendiente"</formula>
    </cfRule>
  </conditionalFormatting>
  <conditionalFormatting sqref="DS11">
    <cfRule type="cellIs" dxfId="701" priority="3157" operator="equal">
      <formula>1</formula>
    </cfRule>
    <cfRule type="cellIs" dxfId="700" priority="3156" operator="between">
      <formula>0</formula>
      <formula>0.01</formula>
    </cfRule>
    <cfRule type="cellIs" dxfId="699" priority="3155" operator="equal">
      <formula>"Pendiente"</formula>
    </cfRule>
    <cfRule type="cellIs" dxfId="698" priority="3154" operator="between">
      <formula>0.0001</formula>
      <formula>1</formula>
    </cfRule>
    <cfRule type="cellIs" dxfId="697" priority="3153" operator="equal">
      <formula>1</formula>
    </cfRule>
    <cfRule type="cellIs" dxfId="696" priority="3152" operator="between">
      <formula>0</formula>
      <formula>0.01</formula>
    </cfRule>
    <cfRule type="cellIs" dxfId="695" priority="3158" operator="between">
      <formula>0.0001</formula>
      <formula>1</formula>
    </cfRule>
  </conditionalFormatting>
  <conditionalFormatting sqref="DS7:JG9">
    <cfRule type="cellIs" dxfId="694" priority="333" operator="equal">
      <formula>"Pendiente"</formula>
    </cfRule>
  </conditionalFormatting>
  <conditionalFormatting sqref="DW11 EA11 EE11 EI11">
    <cfRule type="cellIs" dxfId="693" priority="3637" operator="between">
      <formula>0</formula>
      <formula>0.01</formula>
    </cfRule>
    <cfRule type="cellIs" dxfId="692" priority="3639" operator="between">
      <formula>0.0001</formula>
      <formula>1</formula>
    </cfRule>
    <cfRule type="cellIs" dxfId="691" priority="3638" operator="equal">
      <formula>1</formula>
    </cfRule>
  </conditionalFormatting>
  <conditionalFormatting sqref="DW11">
    <cfRule type="cellIs" dxfId="690" priority="3537" operator="between">
      <formula>0</formula>
      <formula>0.01</formula>
    </cfRule>
    <cfRule type="cellIs" dxfId="689" priority="3478" operator="between">
      <formula>0.0001</formula>
      <formula>1</formula>
    </cfRule>
    <cfRule type="cellIs" dxfId="688" priority="3477" operator="equal">
      <formula>1</formula>
    </cfRule>
    <cfRule type="cellIs" dxfId="687" priority="3476" operator="between">
      <formula>0</formula>
      <formula>0.01</formula>
    </cfRule>
    <cfRule type="cellIs" dxfId="686" priority="3474" operator="between">
      <formula>0.0001</formula>
      <formula>1</formula>
    </cfRule>
    <cfRule type="cellIs" dxfId="685" priority="3473" operator="equal">
      <formula>1</formula>
    </cfRule>
    <cfRule type="cellIs" dxfId="684" priority="3472" operator="between">
      <formula>0</formula>
      <formula>0.01</formula>
    </cfRule>
    <cfRule type="cellIs" dxfId="683" priority="3470" operator="between">
      <formula>0.0001</formula>
      <formula>1</formula>
    </cfRule>
    <cfRule type="cellIs" dxfId="682" priority="3469" operator="equal">
      <formula>1</formula>
    </cfRule>
    <cfRule type="cellIs" dxfId="681" priority="3468" operator="between">
      <formula>0</formula>
      <formula>0.01</formula>
    </cfRule>
    <cfRule type="cellIs" dxfId="680" priority="3538" operator="equal">
      <formula>1</formula>
    </cfRule>
    <cfRule type="cellIs" dxfId="679" priority="3150" operator="between">
      <formula>0.0001</formula>
      <formula>1</formula>
    </cfRule>
    <cfRule type="cellIs" dxfId="678" priority="3149" operator="equal">
      <formula>1</formula>
    </cfRule>
    <cfRule type="cellIs" dxfId="677" priority="3148" operator="between">
      <formula>0</formula>
      <formula>0.01</formula>
    </cfRule>
    <cfRule type="cellIs" dxfId="676" priority="3147" operator="equal">
      <formula>"Pendiente"</formula>
    </cfRule>
    <cfRule type="cellIs" dxfId="675" priority="3146" operator="between">
      <formula>0.0001</formula>
      <formula>1</formula>
    </cfRule>
    <cfRule type="cellIs" dxfId="674" priority="3145" operator="equal">
      <formula>1</formula>
    </cfRule>
    <cfRule type="cellIs" dxfId="673" priority="3144" operator="between">
      <formula>0</formula>
      <formula>0.01</formula>
    </cfRule>
    <cfRule type="cellIs" dxfId="672" priority="3543" operator="between">
      <formula>0.0001</formula>
      <formula>1</formula>
    </cfRule>
    <cfRule type="cellIs" dxfId="671" priority="3542" operator="equal">
      <formula>1</formula>
    </cfRule>
    <cfRule type="cellIs" dxfId="670" priority="3541" operator="between">
      <formula>0</formula>
      <formula>0.01</formula>
    </cfRule>
    <cfRule type="cellIs" dxfId="669" priority="3539" operator="between">
      <formula>0.0001</formula>
      <formula>1</formula>
    </cfRule>
  </conditionalFormatting>
  <conditionalFormatting sqref="EA11">
    <cfRule type="cellIs" dxfId="668" priority="3448" operator="between">
      <formula>0</formula>
      <formula>0.01</formula>
    </cfRule>
    <cfRule type="cellIs" dxfId="667" priority="3450" operator="between">
      <formula>0.0001</formula>
      <formula>1</formula>
    </cfRule>
    <cfRule type="cellIs" dxfId="666" priority="3449" operator="equal">
      <formula>1</formula>
    </cfRule>
    <cfRule type="cellIs" dxfId="665" priority="3458" operator="between">
      <formula>0.0001</formula>
      <formula>1</formula>
    </cfRule>
    <cfRule type="cellIs" dxfId="664" priority="3457" operator="equal">
      <formula>1</formula>
    </cfRule>
    <cfRule type="cellIs" dxfId="663" priority="3456" operator="between">
      <formula>0</formula>
      <formula>0.01</formula>
    </cfRule>
    <cfRule type="cellIs" dxfId="662" priority="3454" operator="between">
      <formula>0.0001</formula>
      <formula>1</formula>
    </cfRule>
    <cfRule type="cellIs" dxfId="661" priority="3452" operator="between">
      <formula>0</formula>
      <formula>0.01</formula>
    </cfRule>
    <cfRule type="cellIs" dxfId="660" priority="3466" operator="between">
      <formula>0.0001</formula>
      <formula>1</formula>
    </cfRule>
    <cfRule type="cellIs" dxfId="659" priority="3453" operator="equal">
      <formula>1</formula>
    </cfRule>
    <cfRule type="cellIs" dxfId="658" priority="3460" operator="between">
      <formula>0</formula>
      <formula>0.01</formula>
    </cfRule>
    <cfRule type="cellIs" dxfId="657" priority="3461" operator="equal">
      <formula>1</formula>
    </cfRule>
    <cfRule type="cellIs" dxfId="656" priority="3462" operator="between">
      <formula>0.0001</formula>
      <formula>1</formula>
    </cfRule>
    <cfRule type="cellIs" dxfId="655" priority="3464" operator="between">
      <formula>0</formula>
      <formula>0.01</formula>
    </cfRule>
    <cfRule type="cellIs" dxfId="654" priority="3465" operator="equal">
      <formula>1</formula>
    </cfRule>
    <cfRule type="cellIs" dxfId="653" priority="3138" operator="between">
      <formula>0.0001</formula>
      <formula>1</formula>
    </cfRule>
    <cfRule type="cellIs" dxfId="652" priority="3142" operator="between">
      <formula>0.0001</formula>
      <formula>1</formula>
    </cfRule>
    <cfRule type="cellIs" dxfId="651" priority="3141" operator="equal">
      <formula>1</formula>
    </cfRule>
    <cfRule type="cellIs" dxfId="650" priority="3140" operator="between">
      <formula>0</formula>
      <formula>0.01</formula>
    </cfRule>
    <cfRule type="cellIs" dxfId="649" priority="3139" operator="equal">
      <formula>"Pendiente"</formula>
    </cfRule>
    <cfRule type="cellIs" dxfId="648" priority="3137" operator="equal">
      <formula>1</formula>
    </cfRule>
    <cfRule type="cellIs" dxfId="647" priority="3136" operator="between">
      <formula>0</formula>
      <formula>0.01</formula>
    </cfRule>
  </conditionalFormatting>
  <conditionalFormatting sqref="EE11">
    <cfRule type="cellIs" dxfId="646" priority="3444" operator="between">
      <formula>0</formula>
      <formula>0.01</formula>
    </cfRule>
    <cfRule type="cellIs" dxfId="645" priority="3442" operator="between">
      <formula>0.0001</formula>
      <formula>1</formula>
    </cfRule>
    <cfRule type="cellIs" dxfId="644" priority="3441" operator="equal">
      <formula>1</formula>
    </cfRule>
    <cfRule type="cellIs" dxfId="643" priority="3428" operator="between">
      <formula>0</formula>
      <formula>0.01</formula>
    </cfRule>
    <cfRule type="cellIs" dxfId="642" priority="3429" operator="equal">
      <formula>1</formula>
    </cfRule>
    <cfRule type="cellIs" dxfId="641" priority="3437" operator="equal">
      <formula>1</formula>
    </cfRule>
    <cfRule type="cellIs" dxfId="640" priority="3130" operator="between">
      <formula>0.0001</formula>
      <formula>1</formula>
    </cfRule>
    <cfRule type="cellIs" dxfId="639" priority="3129" operator="equal">
      <formula>1</formula>
    </cfRule>
    <cfRule type="cellIs" dxfId="638" priority="3128" operator="between">
      <formula>0</formula>
      <formula>0.01</formula>
    </cfRule>
    <cfRule type="cellIs" dxfId="637" priority="3438" operator="between">
      <formula>0.0001</formula>
      <formula>1</formula>
    </cfRule>
    <cfRule type="cellIs" dxfId="636" priority="3430" operator="between">
      <formula>0.0001</formula>
      <formula>1</formula>
    </cfRule>
    <cfRule type="cellIs" dxfId="635" priority="3432" operator="between">
      <formula>0</formula>
      <formula>0.01</formula>
    </cfRule>
    <cfRule type="cellIs" dxfId="634" priority="3433" operator="equal">
      <formula>1</formula>
    </cfRule>
    <cfRule type="cellIs" dxfId="633" priority="3434" operator="between">
      <formula>0.0001</formula>
      <formula>1</formula>
    </cfRule>
    <cfRule type="cellIs" dxfId="632" priority="3440" operator="between">
      <formula>0</formula>
      <formula>0.01</formula>
    </cfRule>
    <cfRule type="cellIs" dxfId="631" priority="3436" operator="between">
      <formula>0</formula>
      <formula>0.01</formula>
    </cfRule>
    <cfRule type="cellIs" dxfId="630" priority="3133" operator="equal">
      <formula>1</formula>
    </cfRule>
    <cfRule type="cellIs" dxfId="629" priority="3446" operator="between">
      <formula>0.0001</formula>
      <formula>1</formula>
    </cfRule>
    <cfRule type="cellIs" dxfId="628" priority="3445" operator="equal">
      <formula>1</formula>
    </cfRule>
    <cfRule type="cellIs" dxfId="627" priority="3134" operator="between">
      <formula>0.0001</formula>
      <formula>1</formula>
    </cfRule>
    <cfRule type="cellIs" dxfId="626" priority="3132" operator="between">
      <formula>0</formula>
      <formula>0.01</formula>
    </cfRule>
    <cfRule type="cellIs" dxfId="625" priority="3131" operator="equal">
      <formula>"Pendiente"</formula>
    </cfRule>
  </conditionalFormatting>
  <conditionalFormatting sqref="EI11">
    <cfRule type="cellIs" dxfId="624" priority="3422" operator="between">
      <formula>0.0001</formula>
      <formula>1</formula>
    </cfRule>
    <cfRule type="cellIs" dxfId="623" priority="3424" operator="between">
      <formula>0</formula>
      <formula>0.01</formula>
    </cfRule>
    <cfRule type="cellIs" dxfId="622" priority="3426" operator="between">
      <formula>0.0001</formula>
      <formula>1</formula>
    </cfRule>
    <cfRule type="cellIs" dxfId="621" priority="3126" operator="between">
      <formula>0.0001</formula>
      <formula>1</formula>
    </cfRule>
    <cfRule type="cellIs" dxfId="620" priority="3425" operator="equal">
      <formula>1</formula>
    </cfRule>
    <cfRule type="cellIs" dxfId="619" priority="3408" operator="between">
      <formula>0</formula>
      <formula>0.01</formula>
    </cfRule>
    <cfRule type="cellIs" dxfId="618" priority="3409" operator="equal">
      <formula>1</formula>
    </cfRule>
    <cfRule type="cellIs" dxfId="617" priority="3125" operator="equal">
      <formula>1</formula>
    </cfRule>
    <cfRule type="cellIs" dxfId="616" priority="3124" operator="between">
      <formula>0</formula>
      <formula>0.01</formula>
    </cfRule>
    <cfRule type="cellIs" dxfId="615" priority="3123" operator="equal">
      <formula>"Pendiente"</formula>
    </cfRule>
    <cfRule type="cellIs" dxfId="614" priority="3122" operator="between">
      <formula>0.0001</formula>
      <formula>1</formula>
    </cfRule>
    <cfRule type="cellIs" dxfId="613" priority="3121" operator="equal">
      <formula>1</formula>
    </cfRule>
    <cfRule type="cellIs" dxfId="612" priority="3120" operator="between">
      <formula>0</formula>
      <formula>0.01</formula>
    </cfRule>
    <cfRule type="cellIs" dxfId="611" priority="3410" operator="between">
      <formula>0.0001</formula>
      <formula>1</formula>
    </cfRule>
    <cfRule type="cellIs" dxfId="610" priority="3413" operator="equal">
      <formula>1</formula>
    </cfRule>
    <cfRule type="cellIs" dxfId="609" priority="3414" operator="between">
      <formula>0.0001</formula>
      <formula>1</formula>
    </cfRule>
    <cfRule type="cellIs" dxfId="608" priority="3416" operator="between">
      <formula>0</formula>
      <formula>0.01</formula>
    </cfRule>
    <cfRule type="cellIs" dxfId="607" priority="3417" operator="equal">
      <formula>1</formula>
    </cfRule>
    <cfRule type="cellIs" dxfId="606" priority="3418" operator="between">
      <formula>0.0001</formula>
      <formula>1</formula>
    </cfRule>
    <cfRule type="cellIs" dxfId="605" priority="3420" operator="between">
      <formula>0</formula>
      <formula>0.01</formula>
    </cfRule>
    <cfRule type="cellIs" dxfId="604" priority="3421" operator="equal">
      <formula>1</formula>
    </cfRule>
    <cfRule type="cellIs" dxfId="603" priority="3412" operator="between">
      <formula>0</formula>
      <formula>0.01</formula>
    </cfRule>
  </conditionalFormatting>
  <conditionalFormatting sqref="EJ9:EQ9">
    <cfRule type="cellIs" dxfId="602" priority="3636" operator="equal">
      <formula>"Pendiente"</formula>
    </cfRule>
  </conditionalFormatting>
  <conditionalFormatting sqref="EM11 EQ11 EU11 EY11">
    <cfRule type="cellIs" dxfId="601" priority="3633" operator="between">
      <formula>0</formula>
      <formula>0.01</formula>
    </cfRule>
    <cfRule type="cellIs" dxfId="600" priority="3634" operator="equal">
      <formula>1</formula>
    </cfRule>
    <cfRule type="cellIs" dxfId="599" priority="3635" operator="between">
      <formula>0.0001</formula>
      <formula>1</formula>
    </cfRule>
  </conditionalFormatting>
  <conditionalFormatting sqref="EM11">
    <cfRule type="cellIs" dxfId="598" priority="3115" operator="equal">
      <formula>"Pendiente"</formula>
    </cfRule>
    <cfRule type="cellIs" dxfId="597" priority="3116" operator="between">
      <formula>0</formula>
      <formula>0.01</formula>
    </cfRule>
    <cfRule type="cellIs" dxfId="596" priority="3405" operator="equal">
      <formula>1</formula>
    </cfRule>
    <cfRule type="cellIs" dxfId="595" priority="3404" operator="between">
      <formula>0</formula>
      <formula>0.01</formula>
    </cfRule>
    <cfRule type="cellIs" dxfId="594" priority="3402" operator="between">
      <formula>0.0001</formula>
      <formula>1</formula>
    </cfRule>
    <cfRule type="cellIs" dxfId="593" priority="3401" operator="equal">
      <formula>1</formula>
    </cfRule>
    <cfRule type="cellIs" dxfId="592" priority="3390" operator="between">
      <formula>0.0001</formula>
      <formula>1</formula>
    </cfRule>
    <cfRule type="cellIs" dxfId="591" priority="3398" operator="between">
      <formula>0.0001</formula>
      <formula>1</formula>
    </cfRule>
    <cfRule type="cellIs" dxfId="590" priority="3397" operator="equal">
      <formula>1</formula>
    </cfRule>
    <cfRule type="cellIs" dxfId="589" priority="3117" operator="equal">
      <formula>1</formula>
    </cfRule>
    <cfRule type="cellIs" dxfId="588" priority="3118" operator="between">
      <formula>0.0001</formula>
      <formula>1</formula>
    </cfRule>
    <cfRule type="cellIs" dxfId="587" priority="3384" operator="between">
      <formula>0</formula>
      <formula>0.01</formula>
    </cfRule>
    <cfRule type="cellIs" dxfId="586" priority="3406" operator="between">
      <formula>0.0001</formula>
      <formula>1</formula>
    </cfRule>
    <cfRule type="cellIs" dxfId="585" priority="3385" operator="equal">
      <formula>1</formula>
    </cfRule>
    <cfRule type="cellIs" dxfId="584" priority="3386" operator="between">
      <formula>0.0001</formula>
      <formula>1</formula>
    </cfRule>
    <cfRule type="cellIs" dxfId="583" priority="3388" operator="between">
      <formula>0</formula>
      <formula>0.01</formula>
    </cfRule>
    <cfRule type="cellIs" dxfId="582" priority="3389" operator="equal">
      <formula>1</formula>
    </cfRule>
    <cfRule type="cellIs" dxfId="581" priority="3400" operator="between">
      <formula>0</formula>
      <formula>0.01</formula>
    </cfRule>
    <cfRule type="cellIs" dxfId="580" priority="3114" operator="between">
      <formula>0.0001</formula>
      <formula>1</formula>
    </cfRule>
    <cfRule type="cellIs" dxfId="579" priority="3112" operator="between">
      <formula>0</formula>
      <formula>0.01</formula>
    </cfRule>
    <cfRule type="cellIs" dxfId="578" priority="3113" operator="equal">
      <formula>1</formula>
    </cfRule>
    <cfRule type="cellIs" dxfId="577" priority="3396" operator="between">
      <formula>0</formula>
      <formula>0.01</formula>
    </cfRule>
    <cfRule type="cellIs" dxfId="576" priority="3394" operator="between">
      <formula>0.0001</formula>
      <formula>1</formula>
    </cfRule>
    <cfRule type="cellIs" dxfId="575" priority="3393" operator="equal">
      <formula>1</formula>
    </cfRule>
    <cfRule type="cellIs" dxfId="574" priority="3392" operator="between">
      <formula>0</formula>
      <formula>0.01</formula>
    </cfRule>
  </conditionalFormatting>
  <conditionalFormatting sqref="EQ11">
    <cfRule type="cellIs" dxfId="573" priority="3370" operator="between">
      <formula>0.0001</formula>
      <formula>1</formula>
    </cfRule>
    <cfRule type="cellIs" dxfId="572" priority="3369" operator="equal">
      <formula>1</formula>
    </cfRule>
    <cfRule type="cellIs" dxfId="571" priority="3368" operator="between">
      <formula>0</formula>
      <formula>0.01</formula>
    </cfRule>
    <cfRule type="cellIs" dxfId="570" priority="3366" operator="between">
      <formula>0.0001</formula>
      <formula>1</formula>
    </cfRule>
    <cfRule type="cellIs" dxfId="569" priority="3365" operator="equal">
      <formula>1</formula>
    </cfRule>
    <cfRule type="cellIs" dxfId="568" priority="3364" operator="between">
      <formula>0</formula>
      <formula>0.01</formula>
    </cfRule>
    <cfRule type="cellIs" dxfId="567" priority="3362" operator="between">
      <formula>0.0001</formula>
      <formula>1</formula>
    </cfRule>
    <cfRule type="cellIs" dxfId="566" priority="3361" operator="equal">
      <formula>1</formula>
    </cfRule>
    <cfRule type="cellIs" dxfId="565" priority="3360" operator="between">
      <formula>0</formula>
      <formula>0.01</formula>
    </cfRule>
    <cfRule type="cellIs" dxfId="564" priority="3109" operator="equal">
      <formula>1</formula>
    </cfRule>
    <cfRule type="cellIs" dxfId="563" priority="3108" operator="between">
      <formula>0</formula>
      <formula>0.01</formula>
    </cfRule>
    <cfRule type="cellIs" dxfId="562" priority="3107" operator="equal">
      <formula>"Pendiente"</formula>
    </cfRule>
    <cfRule type="cellIs" dxfId="561" priority="3106" operator="between">
      <formula>0.0001</formula>
      <formula>1</formula>
    </cfRule>
    <cfRule type="cellIs" dxfId="560" priority="3105" operator="equal">
      <formula>1</formula>
    </cfRule>
    <cfRule type="cellIs" dxfId="559" priority="3104" operator="between">
      <formula>0</formula>
      <formula>0.01</formula>
    </cfRule>
    <cfRule type="cellIs" dxfId="558" priority="3382" operator="between">
      <formula>0.0001</formula>
      <formula>1</formula>
    </cfRule>
    <cfRule type="cellIs" dxfId="557" priority="3381" operator="equal">
      <formula>1</formula>
    </cfRule>
    <cfRule type="cellIs" dxfId="556" priority="3380" operator="between">
      <formula>0</formula>
      <formula>0.01</formula>
    </cfRule>
    <cfRule type="cellIs" dxfId="555" priority="3378" operator="between">
      <formula>0.0001</formula>
      <formula>1</formula>
    </cfRule>
    <cfRule type="cellIs" dxfId="554" priority="3377" operator="equal">
      <formula>1</formula>
    </cfRule>
    <cfRule type="cellIs" dxfId="553" priority="3376" operator="between">
      <formula>0</formula>
      <formula>0.01</formula>
    </cfRule>
    <cfRule type="cellIs" dxfId="552" priority="3110" operator="between">
      <formula>0.0001</formula>
      <formula>1</formula>
    </cfRule>
    <cfRule type="cellIs" dxfId="551" priority="3374" operator="between">
      <formula>0.0001</formula>
      <formula>1</formula>
    </cfRule>
    <cfRule type="cellIs" dxfId="550" priority="3373" operator="equal">
      <formula>1</formula>
    </cfRule>
    <cfRule type="cellIs" dxfId="549" priority="3372" operator="between">
      <formula>0</formula>
      <formula>0.01</formula>
    </cfRule>
  </conditionalFormatting>
  <conditionalFormatting sqref="EU11">
    <cfRule type="cellIs" dxfId="548" priority="3100" operator="between">
      <formula>0</formula>
      <formula>0.01</formula>
    </cfRule>
    <cfRule type="cellIs" dxfId="547" priority="3101" operator="equal">
      <formula>1</formula>
    </cfRule>
    <cfRule type="cellIs" dxfId="546" priority="3102" operator="between">
      <formula>0.0001</formula>
      <formula>1</formula>
    </cfRule>
    <cfRule type="cellIs" dxfId="545" priority="3098" operator="between">
      <formula>0.0001</formula>
      <formula>1</formula>
    </cfRule>
    <cfRule type="cellIs" dxfId="544" priority="3096" operator="between">
      <formula>0</formula>
      <formula>0.01</formula>
    </cfRule>
    <cfRule type="cellIs" dxfId="543" priority="3097" operator="equal">
      <formula>1</formula>
    </cfRule>
    <cfRule type="cellIs" dxfId="542" priority="3099" operator="equal">
      <formula>"Pendiente"</formula>
    </cfRule>
  </conditionalFormatting>
  <conditionalFormatting sqref="EY11">
    <cfRule type="cellIs" dxfId="541" priority="3091" operator="equal">
      <formula>"Pendiente"</formula>
    </cfRule>
    <cfRule type="cellIs" dxfId="540" priority="3090" operator="between">
      <formula>0.0001</formula>
      <formula>1</formula>
    </cfRule>
    <cfRule type="cellIs" dxfId="539" priority="3089" operator="equal">
      <formula>1</formula>
    </cfRule>
    <cfRule type="cellIs" dxfId="538" priority="3088" operator="between">
      <formula>0</formula>
      <formula>0.01</formula>
    </cfRule>
    <cfRule type="cellIs" dxfId="537" priority="3094" operator="between">
      <formula>0.0001</formula>
      <formula>1</formula>
    </cfRule>
    <cfRule type="cellIs" dxfId="536" priority="3093" operator="equal">
      <formula>1</formula>
    </cfRule>
    <cfRule type="cellIs" dxfId="535" priority="3092" operator="between">
      <formula>0</formula>
      <formula>0.01</formula>
    </cfRule>
  </conditionalFormatting>
  <conditionalFormatting sqref="FC11 FG11 FK11 FO11">
    <cfRule type="cellIs" dxfId="534" priority="3630" operator="equal">
      <formula>1</formula>
    </cfRule>
    <cfRule type="cellIs" dxfId="533" priority="3629" operator="between">
      <formula>0</formula>
      <formula>0.01</formula>
    </cfRule>
    <cfRule type="cellIs" dxfId="532" priority="3631" operator="between">
      <formula>0.0001</formula>
      <formula>1</formula>
    </cfRule>
  </conditionalFormatting>
  <conditionalFormatting sqref="FC11">
    <cfRule type="cellIs" dxfId="531" priority="3084" operator="between">
      <formula>0</formula>
      <formula>0.01</formula>
    </cfRule>
    <cfRule type="cellIs" dxfId="530" priority="3083" operator="equal">
      <formula>"Pendiente"</formula>
    </cfRule>
    <cfRule type="cellIs" dxfId="529" priority="3082" operator="between">
      <formula>0.0001</formula>
      <formula>1</formula>
    </cfRule>
    <cfRule type="cellIs" dxfId="528" priority="3081" operator="equal">
      <formula>1</formula>
    </cfRule>
    <cfRule type="cellIs" dxfId="527" priority="3080" operator="between">
      <formula>0</formula>
      <formula>0.01</formula>
    </cfRule>
    <cfRule type="cellIs" dxfId="526" priority="3085" operator="equal">
      <formula>1</formula>
    </cfRule>
    <cfRule type="cellIs" dxfId="525" priority="3086" operator="between">
      <formula>0.0001</formula>
      <formula>1</formula>
    </cfRule>
  </conditionalFormatting>
  <conditionalFormatting sqref="FG11">
    <cfRule type="cellIs" dxfId="524" priority="3072" operator="between">
      <formula>0</formula>
      <formula>0.01</formula>
    </cfRule>
    <cfRule type="cellIs" dxfId="523" priority="3073" operator="equal">
      <formula>1</formula>
    </cfRule>
    <cfRule type="cellIs" dxfId="522" priority="3074" operator="between">
      <formula>0.0001</formula>
      <formula>1</formula>
    </cfRule>
    <cfRule type="cellIs" dxfId="521" priority="3075" operator="equal">
      <formula>"Pendiente"</formula>
    </cfRule>
    <cfRule type="cellIs" dxfId="520" priority="3076" operator="between">
      <formula>0</formula>
      <formula>0.01</formula>
    </cfRule>
    <cfRule type="cellIs" dxfId="519" priority="3077" operator="equal">
      <formula>1</formula>
    </cfRule>
    <cfRule type="cellIs" dxfId="518" priority="3078" operator="between">
      <formula>0.0001</formula>
      <formula>1</formula>
    </cfRule>
  </conditionalFormatting>
  <conditionalFormatting sqref="FK11">
    <cfRule type="cellIs" dxfId="517" priority="3064" operator="between">
      <formula>0</formula>
      <formula>0.01</formula>
    </cfRule>
    <cfRule type="cellIs" dxfId="516" priority="3067" operator="equal">
      <formula>"Pendiente"</formula>
    </cfRule>
    <cfRule type="cellIs" dxfId="515" priority="3068" operator="between">
      <formula>0</formula>
      <formula>0.01</formula>
    </cfRule>
    <cfRule type="cellIs" dxfId="514" priority="3069" operator="equal">
      <formula>1</formula>
    </cfRule>
    <cfRule type="cellIs" dxfId="513" priority="3070" operator="between">
      <formula>0.0001</formula>
      <formula>1</formula>
    </cfRule>
    <cfRule type="cellIs" dxfId="512" priority="3066" operator="between">
      <formula>0.0001</formula>
      <formula>1</formula>
    </cfRule>
    <cfRule type="cellIs" dxfId="511" priority="3065" operator="equal">
      <formula>1</formula>
    </cfRule>
  </conditionalFormatting>
  <conditionalFormatting sqref="FO11">
    <cfRule type="cellIs" dxfId="510" priority="3062" operator="between">
      <formula>0.0001</formula>
      <formula>1</formula>
    </cfRule>
    <cfRule type="cellIs" dxfId="509" priority="3061" operator="equal">
      <formula>1</formula>
    </cfRule>
    <cfRule type="cellIs" dxfId="508" priority="3060" operator="between">
      <formula>0</formula>
      <formula>0.01</formula>
    </cfRule>
    <cfRule type="cellIs" dxfId="507" priority="3059" operator="equal">
      <formula>"Pendiente"</formula>
    </cfRule>
    <cfRule type="cellIs" dxfId="506" priority="3058" operator="between">
      <formula>0.0001</formula>
      <formula>1</formula>
    </cfRule>
    <cfRule type="cellIs" dxfId="505" priority="3057" operator="equal">
      <formula>1</formula>
    </cfRule>
    <cfRule type="cellIs" dxfId="504" priority="3056" operator="between">
      <formula>0</formula>
      <formula>0.01</formula>
    </cfRule>
  </conditionalFormatting>
  <conditionalFormatting sqref="FS11 FW11">
    <cfRule type="cellIs" dxfId="503" priority="1386" operator="between">
      <formula>0</formula>
      <formula>0.01</formula>
    </cfRule>
    <cfRule type="cellIs" dxfId="502" priority="1388" operator="between">
      <formula>0.0001</formula>
      <formula>1</formula>
    </cfRule>
    <cfRule type="cellIs" dxfId="501" priority="1387" operator="equal">
      <formula>1</formula>
    </cfRule>
  </conditionalFormatting>
  <conditionalFormatting sqref="FS11">
    <cfRule type="cellIs" dxfId="500" priority="1338" operator="between">
      <formula>0.0001</formula>
      <formula>1</formula>
    </cfRule>
    <cfRule type="cellIs" dxfId="499" priority="1337" operator="equal">
      <formula>1</formula>
    </cfRule>
    <cfRule type="cellIs" dxfId="498" priority="1336" operator="between">
      <formula>0</formula>
      <formula>0.01</formula>
    </cfRule>
    <cfRule type="cellIs" dxfId="497" priority="1342" operator="between">
      <formula>0.0001</formula>
      <formula>1</formula>
    </cfRule>
    <cfRule type="cellIs" dxfId="496" priority="1341" operator="equal">
      <formula>1</formula>
    </cfRule>
    <cfRule type="cellIs" dxfId="495" priority="1340" operator="between">
      <formula>0</formula>
      <formula>0.01</formula>
    </cfRule>
    <cfRule type="cellIs" dxfId="494" priority="1339" operator="equal">
      <formula>"Pendiente"</formula>
    </cfRule>
  </conditionalFormatting>
  <conditionalFormatting sqref="FW11">
    <cfRule type="cellIs" dxfId="493" priority="1334" operator="between">
      <formula>0.0001</formula>
      <formula>1</formula>
    </cfRule>
    <cfRule type="cellIs" dxfId="492" priority="1330" operator="between">
      <formula>0.0001</formula>
      <formula>1</formula>
    </cfRule>
    <cfRule type="cellIs" dxfId="491" priority="1333" operator="equal">
      <formula>1</formula>
    </cfRule>
    <cfRule type="cellIs" dxfId="490" priority="1328" operator="between">
      <formula>0</formula>
      <formula>0.01</formula>
    </cfRule>
    <cfRule type="cellIs" dxfId="489" priority="1332" operator="between">
      <formula>0</formula>
      <formula>0.01</formula>
    </cfRule>
    <cfRule type="cellIs" dxfId="488" priority="1331" operator="equal">
      <formula>"Pendiente"</formula>
    </cfRule>
    <cfRule type="cellIs" dxfId="487" priority="1329" operator="equal">
      <formula>1</formula>
    </cfRule>
  </conditionalFormatting>
  <conditionalFormatting sqref="GA11 GE11">
    <cfRule type="cellIs" dxfId="486" priority="1789" operator="equal">
      <formula>1</formula>
    </cfRule>
    <cfRule type="cellIs" dxfId="485" priority="1788" operator="between">
      <formula>0</formula>
      <formula>0.01</formula>
    </cfRule>
    <cfRule type="cellIs" dxfId="484" priority="1790" operator="between">
      <formula>0.0001</formula>
      <formula>1</formula>
    </cfRule>
  </conditionalFormatting>
  <conditionalFormatting sqref="GA11">
    <cfRule type="cellIs" dxfId="483" priority="1729" operator="between">
      <formula>0.0001</formula>
      <formula>1</formula>
    </cfRule>
    <cfRule type="cellIs" dxfId="482" priority="1725" operator="between">
      <formula>0.0001</formula>
      <formula>1</formula>
    </cfRule>
    <cfRule type="cellIs" dxfId="481" priority="1726" operator="equal">
      <formula>"Pendiente"</formula>
    </cfRule>
    <cfRule type="cellIs" dxfId="480" priority="1727" operator="between">
      <formula>0</formula>
      <formula>0.01</formula>
    </cfRule>
    <cfRule type="cellIs" dxfId="479" priority="1728" operator="equal">
      <formula>1</formula>
    </cfRule>
    <cfRule type="cellIs" dxfId="478" priority="1724" operator="equal">
      <formula>1</formula>
    </cfRule>
    <cfRule type="cellIs" dxfId="477" priority="1723" operator="between">
      <formula>0</formula>
      <formula>0.01</formula>
    </cfRule>
  </conditionalFormatting>
  <conditionalFormatting sqref="GE11">
    <cfRule type="cellIs" dxfId="476" priority="1721" operator="between">
      <formula>0.0001</formula>
      <formula>1</formula>
    </cfRule>
    <cfRule type="cellIs" dxfId="475" priority="1720" operator="equal">
      <formula>1</formula>
    </cfRule>
    <cfRule type="cellIs" dxfId="474" priority="1719" operator="between">
      <formula>0</formula>
      <formula>0.01</formula>
    </cfRule>
    <cfRule type="cellIs" dxfId="473" priority="1717" operator="between">
      <formula>0.0001</formula>
      <formula>1</formula>
    </cfRule>
    <cfRule type="cellIs" dxfId="472" priority="1716" operator="equal">
      <formula>1</formula>
    </cfRule>
    <cfRule type="cellIs" dxfId="471" priority="1718" operator="equal">
      <formula>"Pendiente"</formula>
    </cfRule>
    <cfRule type="cellIs" dxfId="470" priority="1715" operator="between">
      <formula>0</formula>
      <formula>0.01</formula>
    </cfRule>
  </conditionalFormatting>
  <conditionalFormatting sqref="GI11 GM11">
    <cfRule type="cellIs" dxfId="469" priority="1203" operator="equal">
      <formula>1</formula>
    </cfRule>
    <cfRule type="cellIs" dxfId="468" priority="1202" operator="between">
      <formula>0</formula>
      <formula>0.01</formula>
    </cfRule>
    <cfRule type="cellIs" dxfId="467" priority="1204" operator="between">
      <formula>0.0001</formula>
      <formula>1</formula>
    </cfRule>
  </conditionalFormatting>
  <conditionalFormatting sqref="GI11">
    <cfRule type="cellIs" dxfId="466" priority="1158" operator="between">
      <formula>0.0001</formula>
      <formula>1</formula>
    </cfRule>
    <cfRule type="cellIs" dxfId="465" priority="1157" operator="equal">
      <formula>1</formula>
    </cfRule>
    <cfRule type="cellIs" dxfId="464" priority="1156" operator="between">
      <formula>0</formula>
      <formula>0.01</formula>
    </cfRule>
    <cfRule type="cellIs" dxfId="463" priority="1155" operator="equal">
      <formula>"Pendiente"</formula>
    </cfRule>
    <cfRule type="cellIs" dxfId="462" priority="1154" operator="between">
      <formula>0.0001</formula>
      <formula>1</formula>
    </cfRule>
    <cfRule type="cellIs" dxfId="461" priority="1152" operator="between">
      <formula>0</formula>
      <formula>0.01</formula>
    </cfRule>
    <cfRule type="cellIs" dxfId="460" priority="1153" operator="equal">
      <formula>1</formula>
    </cfRule>
  </conditionalFormatting>
  <conditionalFormatting sqref="GM11">
    <cfRule type="cellIs" dxfId="459" priority="1150" operator="between">
      <formula>0.0001</formula>
      <formula>1</formula>
    </cfRule>
    <cfRule type="cellIs" dxfId="458" priority="1149" operator="equal">
      <formula>1</formula>
    </cfRule>
    <cfRule type="cellIs" dxfId="457" priority="1148" operator="between">
      <formula>0</formula>
      <formula>0.01</formula>
    </cfRule>
    <cfRule type="cellIs" dxfId="456" priority="1147" operator="equal">
      <formula>"Pendiente"</formula>
    </cfRule>
    <cfRule type="cellIs" dxfId="455" priority="1145" operator="equal">
      <formula>1</formula>
    </cfRule>
    <cfRule type="cellIs" dxfId="454" priority="1144" operator="between">
      <formula>0</formula>
      <formula>0.01</formula>
    </cfRule>
    <cfRule type="cellIs" dxfId="453" priority="1146" operator="between">
      <formula>0.0001</formula>
      <formula>1</formula>
    </cfRule>
  </conditionalFormatting>
  <conditionalFormatting sqref="GQ11 GU11">
    <cfRule type="cellIs" dxfId="452" priority="818" operator="between">
      <formula>0</formula>
      <formula>0.01</formula>
    </cfRule>
    <cfRule type="cellIs" dxfId="451" priority="819" operator="equal">
      <formula>1</formula>
    </cfRule>
    <cfRule type="cellIs" dxfId="450" priority="820" operator="between">
      <formula>0.0001</formula>
      <formula>1</formula>
    </cfRule>
  </conditionalFormatting>
  <conditionalFormatting sqref="GQ11">
    <cfRule type="cellIs" dxfId="449" priority="814" operator="equal">
      <formula>"Pendiente"</formula>
    </cfRule>
    <cfRule type="cellIs" dxfId="448" priority="813" operator="between">
      <formula>0.0001</formula>
      <formula>1</formula>
    </cfRule>
    <cfRule type="cellIs" dxfId="447" priority="812" operator="equal">
      <formula>1</formula>
    </cfRule>
    <cfRule type="cellIs" dxfId="446" priority="811" operator="between">
      <formula>0</formula>
      <formula>0.01</formula>
    </cfRule>
    <cfRule type="cellIs" dxfId="445" priority="817" operator="between">
      <formula>0.0001</formula>
      <formula>1</formula>
    </cfRule>
    <cfRule type="cellIs" dxfId="444" priority="816" operator="equal">
      <formula>1</formula>
    </cfRule>
    <cfRule type="cellIs" dxfId="443" priority="815" operator="between">
      <formula>0</formula>
      <formula>0.01</formula>
    </cfRule>
  </conditionalFormatting>
  <conditionalFormatting sqref="GU11">
    <cfRule type="cellIs" dxfId="442" priority="810" operator="between">
      <formula>0.0001</formula>
      <formula>1</formula>
    </cfRule>
    <cfRule type="cellIs" dxfId="441" priority="809" operator="equal">
      <formula>1</formula>
    </cfRule>
    <cfRule type="cellIs" dxfId="440" priority="808" operator="between">
      <formula>0</formula>
      <formula>0.01</formula>
    </cfRule>
    <cfRule type="cellIs" dxfId="439" priority="807" operator="equal">
      <formula>"Pendiente"</formula>
    </cfRule>
    <cfRule type="cellIs" dxfId="438" priority="806" operator="between">
      <formula>0.0001</formula>
      <formula>1</formula>
    </cfRule>
    <cfRule type="cellIs" dxfId="437" priority="805" operator="equal">
      <formula>1</formula>
    </cfRule>
    <cfRule type="cellIs" dxfId="436" priority="804" operator="between">
      <formula>0</formula>
      <formula>0.01</formula>
    </cfRule>
  </conditionalFormatting>
  <conditionalFormatting sqref="GY11 HC11">
    <cfRule type="cellIs" dxfId="435" priority="801" operator="between">
      <formula>0.0001</formula>
      <formula>1</formula>
    </cfRule>
    <cfRule type="cellIs" dxfId="434" priority="800" operator="equal">
      <formula>1</formula>
    </cfRule>
    <cfRule type="cellIs" dxfId="433" priority="799" operator="between">
      <formula>0</formula>
      <formula>0.01</formula>
    </cfRule>
  </conditionalFormatting>
  <conditionalFormatting sqref="GY11">
    <cfRule type="cellIs" dxfId="432" priority="798" operator="between">
      <formula>0.0001</formula>
      <formula>1</formula>
    </cfRule>
    <cfRule type="cellIs" dxfId="431" priority="797" operator="equal">
      <formula>1</formula>
    </cfRule>
    <cfRule type="cellIs" dxfId="430" priority="796" operator="between">
      <formula>0</formula>
      <formula>0.01</formula>
    </cfRule>
    <cfRule type="cellIs" dxfId="429" priority="792" operator="between">
      <formula>0</formula>
      <formula>0.01</formula>
    </cfRule>
    <cfRule type="cellIs" dxfId="428" priority="794" operator="between">
      <formula>0.0001</formula>
      <formula>1</formula>
    </cfRule>
    <cfRule type="cellIs" dxfId="427" priority="793" operator="equal">
      <formula>1</formula>
    </cfRule>
    <cfRule type="cellIs" dxfId="426" priority="795" operator="equal">
      <formula>"Pendiente"</formula>
    </cfRule>
  </conditionalFormatting>
  <conditionalFormatting sqref="HC11">
    <cfRule type="cellIs" dxfId="425" priority="791" operator="between">
      <formula>0.0001</formula>
      <formula>1</formula>
    </cfRule>
    <cfRule type="cellIs" dxfId="424" priority="790" operator="equal">
      <formula>1</formula>
    </cfRule>
    <cfRule type="cellIs" dxfId="423" priority="789" operator="between">
      <formula>0</formula>
      <formula>0.01</formula>
    </cfRule>
    <cfRule type="cellIs" dxfId="422" priority="788" operator="equal">
      <formula>"Pendiente"</formula>
    </cfRule>
    <cfRule type="cellIs" dxfId="421" priority="787" operator="between">
      <formula>0.0001</formula>
      <formula>1</formula>
    </cfRule>
    <cfRule type="cellIs" dxfId="420" priority="786" operator="equal">
      <formula>1</formula>
    </cfRule>
    <cfRule type="cellIs" dxfId="419" priority="785" operator="between">
      <formula>0</formula>
      <formula>0.01</formula>
    </cfRule>
  </conditionalFormatting>
  <conditionalFormatting sqref="HG11 HK11">
    <cfRule type="cellIs" dxfId="418" priority="777" operator="between">
      <formula>0.0001</formula>
      <formula>1</formula>
    </cfRule>
    <cfRule type="cellIs" dxfId="417" priority="776" operator="equal">
      <formula>1</formula>
    </cfRule>
    <cfRule type="cellIs" dxfId="416" priority="775" operator="between">
      <formula>0</formula>
      <formula>0.01</formula>
    </cfRule>
  </conditionalFormatting>
  <conditionalFormatting sqref="HG11">
    <cfRule type="cellIs" dxfId="415" priority="771" operator="equal">
      <formula>"Pendiente"</formula>
    </cfRule>
    <cfRule type="cellIs" dxfId="414" priority="770" operator="between">
      <formula>0.0001</formula>
      <formula>1</formula>
    </cfRule>
    <cfRule type="cellIs" dxfId="413" priority="769" operator="equal">
      <formula>1</formula>
    </cfRule>
    <cfRule type="cellIs" dxfId="412" priority="768" operator="between">
      <formula>0</formula>
      <formula>0.01</formula>
    </cfRule>
    <cfRule type="cellIs" dxfId="411" priority="774" operator="between">
      <formula>0.0001</formula>
      <formula>1</formula>
    </cfRule>
    <cfRule type="cellIs" dxfId="410" priority="773" operator="equal">
      <formula>1</formula>
    </cfRule>
    <cfRule type="cellIs" dxfId="409" priority="772" operator="between">
      <formula>0</formula>
      <formula>0.01</formula>
    </cfRule>
  </conditionalFormatting>
  <conditionalFormatting sqref="HK11">
    <cfRule type="cellIs" dxfId="408" priority="764" operator="equal">
      <formula>"Pendiente"</formula>
    </cfRule>
    <cfRule type="cellIs" dxfId="407" priority="763" operator="between">
      <formula>0.0001</formula>
      <formula>1</formula>
    </cfRule>
    <cfRule type="cellIs" dxfId="406" priority="762" operator="equal">
      <formula>1</formula>
    </cfRule>
    <cfRule type="cellIs" dxfId="405" priority="761" operator="between">
      <formula>0</formula>
      <formula>0.01</formula>
    </cfRule>
    <cfRule type="cellIs" dxfId="404" priority="767" operator="between">
      <formula>0.0001</formula>
      <formula>1</formula>
    </cfRule>
    <cfRule type="cellIs" dxfId="403" priority="766" operator="equal">
      <formula>1</formula>
    </cfRule>
    <cfRule type="cellIs" dxfId="402" priority="765" operator="between">
      <formula>0</formula>
      <formula>0.01</formula>
    </cfRule>
  </conditionalFormatting>
  <conditionalFormatting sqref="HO11 HS11">
    <cfRule type="cellIs" dxfId="401" priority="700" operator="between">
      <formula>0.0001</formula>
      <formula>1</formula>
    </cfRule>
    <cfRule type="cellIs" dxfId="400" priority="699" operator="equal">
      <formula>1</formula>
    </cfRule>
    <cfRule type="cellIs" dxfId="399" priority="698" operator="between">
      <formula>0</formula>
      <formula>0.01</formula>
    </cfRule>
  </conditionalFormatting>
  <conditionalFormatting sqref="HO11">
    <cfRule type="cellIs" dxfId="398" priority="697" operator="between">
      <formula>0.0001</formula>
      <formula>1</formula>
    </cfRule>
    <cfRule type="cellIs" dxfId="397" priority="696" operator="equal">
      <formula>1</formula>
    </cfRule>
    <cfRule type="cellIs" dxfId="396" priority="695" operator="between">
      <formula>0</formula>
      <formula>0.01</formula>
    </cfRule>
    <cfRule type="cellIs" dxfId="395" priority="694" operator="equal">
      <formula>"Pendiente"</formula>
    </cfRule>
    <cfRule type="cellIs" dxfId="394" priority="692" operator="equal">
      <formula>1</formula>
    </cfRule>
    <cfRule type="cellIs" dxfId="393" priority="693" operator="between">
      <formula>0.0001</formula>
      <formula>1</formula>
    </cfRule>
    <cfRule type="cellIs" dxfId="392" priority="691" operator="between">
      <formula>0</formula>
      <formula>0.01</formula>
    </cfRule>
  </conditionalFormatting>
  <conditionalFormatting sqref="HS11">
    <cfRule type="cellIs" dxfId="391" priority="687" operator="equal">
      <formula>"Pendiente"</formula>
    </cfRule>
    <cfRule type="cellIs" dxfId="390" priority="688" operator="between">
      <formula>0</formula>
      <formula>0.01</formula>
    </cfRule>
    <cfRule type="cellIs" dxfId="389" priority="689" operator="equal">
      <formula>1</formula>
    </cfRule>
    <cfRule type="cellIs" dxfId="388" priority="690" operator="between">
      <formula>0.0001</formula>
      <formula>1</formula>
    </cfRule>
    <cfRule type="cellIs" dxfId="387" priority="686" operator="between">
      <formula>0.0001</formula>
      <formula>1</formula>
    </cfRule>
    <cfRule type="cellIs" dxfId="386" priority="685" operator="equal">
      <formula>1</formula>
    </cfRule>
    <cfRule type="cellIs" dxfId="385" priority="684" operator="between">
      <formula>0</formula>
      <formula>0.01</formula>
    </cfRule>
  </conditionalFormatting>
  <conditionalFormatting sqref="HW11 IA11">
    <cfRule type="cellIs" dxfId="384" priority="717" operator="between">
      <formula>0.0001</formula>
      <formula>1</formula>
    </cfRule>
    <cfRule type="cellIs" dxfId="383" priority="716" operator="equal">
      <formula>1</formula>
    </cfRule>
    <cfRule type="cellIs" dxfId="382" priority="715" operator="between">
      <formula>0</formula>
      <formula>0.01</formula>
    </cfRule>
  </conditionalFormatting>
  <conditionalFormatting sqref="HW11">
    <cfRule type="cellIs" dxfId="381" priority="711" operator="equal">
      <formula>"Pendiente"</formula>
    </cfRule>
    <cfRule type="cellIs" dxfId="380" priority="714" operator="between">
      <formula>0.0001</formula>
      <formula>1</formula>
    </cfRule>
    <cfRule type="cellIs" dxfId="379" priority="713" operator="equal">
      <formula>1</formula>
    </cfRule>
    <cfRule type="cellIs" dxfId="378" priority="712" operator="between">
      <formula>0</formula>
      <formula>0.01</formula>
    </cfRule>
    <cfRule type="cellIs" dxfId="377" priority="710" operator="between">
      <formula>0.0001</formula>
      <formula>1</formula>
    </cfRule>
    <cfRule type="cellIs" dxfId="376" priority="709" operator="equal">
      <formula>1</formula>
    </cfRule>
    <cfRule type="cellIs" dxfId="375" priority="708" operator="between">
      <formula>0</formula>
      <formula>0.01</formula>
    </cfRule>
  </conditionalFormatting>
  <conditionalFormatting sqref="IA11">
    <cfRule type="cellIs" dxfId="374" priority="707" operator="between">
      <formula>0.0001</formula>
      <formula>1</formula>
    </cfRule>
    <cfRule type="cellIs" dxfId="373" priority="701" operator="between">
      <formula>0</formula>
      <formula>0.01</formula>
    </cfRule>
    <cfRule type="cellIs" dxfId="372" priority="702" operator="equal">
      <formula>1</formula>
    </cfRule>
    <cfRule type="cellIs" dxfId="371" priority="703" operator="between">
      <formula>0.0001</formula>
      <formula>1</formula>
    </cfRule>
    <cfRule type="cellIs" dxfId="370" priority="704" operator="equal">
      <formula>"Pendiente"</formula>
    </cfRule>
    <cfRule type="cellIs" dxfId="369" priority="705" operator="between">
      <formula>0</formula>
      <formula>0.01</formula>
    </cfRule>
    <cfRule type="cellIs" dxfId="368" priority="706" operator="equal">
      <formula>1</formula>
    </cfRule>
  </conditionalFormatting>
  <conditionalFormatting sqref="IE11 II11">
    <cfRule type="cellIs" dxfId="367" priority="683" operator="between">
      <formula>0.0001</formula>
      <formula>1</formula>
    </cfRule>
    <cfRule type="cellIs" dxfId="366" priority="682" operator="equal">
      <formula>1</formula>
    </cfRule>
    <cfRule type="cellIs" dxfId="365" priority="681" operator="between">
      <formula>0</formula>
      <formula>0.01</formula>
    </cfRule>
  </conditionalFormatting>
  <conditionalFormatting sqref="IE11">
    <cfRule type="cellIs" dxfId="364" priority="680" operator="between">
      <formula>0.0001</formula>
      <formula>1</formula>
    </cfRule>
    <cfRule type="cellIs" dxfId="363" priority="679" operator="equal">
      <formula>1</formula>
    </cfRule>
    <cfRule type="cellIs" dxfId="362" priority="678" operator="between">
      <formula>0</formula>
      <formula>0.01</formula>
    </cfRule>
    <cfRule type="cellIs" dxfId="361" priority="677" operator="equal">
      <formula>"Pendiente"</formula>
    </cfRule>
    <cfRule type="cellIs" dxfId="360" priority="676" operator="between">
      <formula>0.0001</formula>
      <formula>1</formula>
    </cfRule>
    <cfRule type="cellIs" dxfId="359" priority="675" operator="equal">
      <formula>1</formula>
    </cfRule>
    <cfRule type="cellIs" dxfId="358" priority="674" operator="between">
      <formula>0</formula>
      <formula>0.01</formula>
    </cfRule>
  </conditionalFormatting>
  <conditionalFormatting sqref="II11">
    <cfRule type="cellIs" dxfId="357" priority="673" operator="between">
      <formula>0.0001</formula>
      <formula>1</formula>
    </cfRule>
    <cfRule type="cellIs" dxfId="356" priority="672" operator="equal">
      <formula>1</formula>
    </cfRule>
    <cfRule type="cellIs" dxfId="355" priority="671" operator="between">
      <formula>0</formula>
      <formula>0.01</formula>
    </cfRule>
    <cfRule type="cellIs" dxfId="354" priority="670" operator="equal">
      <formula>"Pendiente"</formula>
    </cfRule>
    <cfRule type="cellIs" dxfId="353" priority="669" operator="between">
      <formula>0.0001</formula>
      <formula>1</formula>
    </cfRule>
    <cfRule type="cellIs" dxfId="352" priority="668" operator="equal">
      <formula>1</formula>
    </cfRule>
    <cfRule type="cellIs" dxfId="351" priority="667" operator="between">
      <formula>0</formula>
      <formula>0.01</formula>
    </cfRule>
  </conditionalFormatting>
  <conditionalFormatting sqref="IM11 IQ11">
    <cfRule type="cellIs" dxfId="350" priority="623" operator="between">
      <formula>0.0001</formula>
      <formula>1</formula>
    </cfRule>
    <cfRule type="cellIs" dxfId="349" priority="622" operator="equal">
      <formula>1</formula>
    </cfRule>
    <cfRule type="cellIs" dxfId="348" priority="621" operator="between">
      <formula>0</formula>
      <formula>0.01</formula>
    </cfRule>
  </conditionalFormatting>
  <conditionalFormatting sqref="IM11">
    <cfRule type="cellIs" dxfId="347" priority="617" operator="equal">
      <formula>"Pendiente"</formula>
    </cfRule>
    <cfRule type="cellIs" dxfId="346" priority="616" operator="between">
      <formula>0.0001</formula>
      <formula>1</formula>
    </cfRule>
    <cfRule type="cellIs" dxfId="345" priority="615" operator="equal">
      <formula>1</formula>
    </cfRule>
    <cfRule type="cellIs" dxfId="344" priority="614" operator="between">
      <formula>0</formula>
      <formula>0.01</formula>
    </cfRule>
    <cfRule type="cellIs" dxfId="343" priority="618" operator="between">
      <formula>0</formula>
      <formula>0.01</formula>
    </cfRule>
    <cfRule type="cellIs" dxfId="342" priority="620" operator="between">
      <formula>0.0001</formula>
      <formula>1</formula>
    </cfRule>
    <cfRule type="cellIs" dxfId="341" priority="619" operator="equal">
      <formula>1</formula>
    </cfRule>
  </conditionalFormatting>
  <conditionalFormatting sqref="IQ11">
    <cfRule type="cellIs" dxfId="340" priority="612" operator="equal">
      <formula>1</formula>
    </cfRule>
    <cfRule type="cellIs" dxfId="339" priority="609" operator="between">
      <formula>0.0001</formula>
      <formula>1</formula>
    </cfRule>
    <cfRule type="cellIs" dxfId="338" priority="608" operator="equal">
      <formula>1</formula>
    </cfRule>
    <cfRule type="cellIs" dxfId="337" priority="607" operator="between">
      <formula>0</formula>
      <formula>0.01</formula>
    </cfRule>
    <cfRule type="cellIs" dxfId="336" priority="613" operator="between">
      <formula>0.0001</formula>
      <formula>1</formula>
    </cfRule>
    <cfRule type="cellIs" dxfId="335" priority="611" operator="between">
      <formula>0</formula>
      <formula>0.01</formula>
    </cfRule>
    <cfRule type="cellIs" dxfId="334" priority="610" operator="equal">
      <formula>"Pendiente"</formula>
    </cfRule>
  </conditionalFormatting>
  <conditionalFormatting sqref="IU11 IY11">
    <cfRule type="cellIs" dxfId="333" priority="589" operator="between">
      <formula>0.0001</formula>
      <formula>1</formula>
    </cfRule>
    <cfRule type="cellIs" dxfId="332" priority="588" operator="equal">
      <formula>1</formula>
    </cfRule>
    <cfRule type="cellIs" dxfId="331" priority="587" operator="between">
      <formula>0</formula>
      <formula>0.01</formula>
    </cfRule>
  </conditionalFormatting>
  <conditionalFormatting sqref="IU11">
    <cfRule type="cellIs" dxfId="330" priority="586" operator="between">
      <formula>0.0001</formula>
      <formula>1</formula>
    </cfRule>
    <cfRule type="cellIs" dxfId="329" priority="585" operator="equal">
      <formula>1</formula>
    </cfRule>
    <cfRule type="cellIs" dxfId="328" priority="583" operator="equal">
      <formula>"Pendiente"</formula>
    </cfRule>
    <cfRule type="cellIs" dxfId="327" priority="582" operator="between">
      <formula>0.0001</formula>
      <formula>1</formula>
    </cfRule>
    <cfRule type="cellIs" dxfId="326" priority="581" operator="equal">
      <formula>1</formula>
    </cfRule>
    <cfRule type="cellIs" dxfId="325" priority="580" operator="between">
      <formula>0</formula>
      <formula>0.01</formula>
    </cfRule>
    <cfRule type="cellIs" dxfId="324" priority="584" operator="between">
      <formula>0</formula>
      <formula>0.01</formula>
    </cfRule>
  </conditionalFormatting>
  <conditionalFormatting sqref="IY11">
    <cfRule type="cellIs" dxfId="323" priority="579" operator="between">
      <formula>0.0001</formula>
      <formula>1</formula>
    </cfRule>
    <cfRule type="cellIs" dxfId="322" priority="578" operator="equal">
      <formula>1</formula>
    </cfRule>
    <cfRule type="cellIs" dxfId="321" priority="576" operator="equal">
      <formula>"Pendiente"</formula>
    </cfRule>
    <cfRule type="cellIs" dxfId="320" priority="575" operator="between">
      <formula>0.0001</formula>
      <formula>1</formula>
    </cfRule>
    <cfRule type="cellIs" dxfId="319" priority="574" operator="equal">
      <formula>1</formula>
    </cfRule>
    <cfRule type="cellIs" dxfId="318" priority="573" operator="between">
      <formula>0</formula>
      <formula>0.01</formula>
    </cfRule>
    <cfRule type="cellIs" dxfId="317" priority="577" operator="between">
      <formula>0</formula>
      <formula>0.01</formula>
    </cfRule>
  </conditionalFormatting>
  <conditionalFormatting sqref="JC11 JG11">
    <cfRule type="cellIs" dxfId="316" priority="606" operator="between">
      <formula>0.0001</formula>
      <formula>1</formula>
    </cfRule>
    <cfRule type="cellIs" dxfId="315" priority="605" operator="equal">
      <formula>1</formula>
    </cfRule>
    <cfRule type="cellIs" dxfId="314" priority="604" operator="between">
      <formula>0</formula>
      <formula>0.01</formula>
    </cfRule>
  </conditionalFormatting>
  <conditionalFormatting sqref="JC11">
    <cfRule type="cellIs" dxfId="313" priority="597" operator="between">
      <formula>0</formula>
      <formula>0.01</formula>
    </cfRule>
    <cfRule type="cellIs" dxfId="312" priority="603" operator="between">
      <formula>0.0001</formula>
      <formula>1</formula>
    </cfRule>
    <cfRule type="cellIs" dxfId="311" priority="602" operator="equal">
      <formula>1</formula>
    </cfRule>
    <cfRule type="cellIs" dxfId="310" priority="601" operator="between">
      <formula>0</formula>
      <formula>0.01</formula>
    </cfRule>
    <cfRule type="cellIs" dxfId="309" priority="600" operator="equal">
      <formula>"Pendiente"</formula>
    </cfRule>
    <cfRule type="cellIs" dxfId="308" priority="599" operator="between">
      <formula>0.0001</formula>
      <formula>1</formula>
    </cfRule>
    <cfRule type="cellIs" dxfId="307" priority="598" operator="equal">
      <formula>1</formula>
    </cfRule>
  </conditionalFormatting>
  <conditionalFormatting sqref="JG11">
    <cfRule type="cellIs" dxfId="306" priority="594" operator="between">
      <formula>0</formula>
      <formula>0.01</formula>
    </cfRule>
    <cfRule type="cellIs" dxfId="305" priority="592" operator="between">
      <formula>0.0001</formula>
      <formula>1</formula>
    </cfRule>
    <cfRule type="cellIs" dxfId="304" priority="591" operator="equal">
      <formula>1</formula>
    </cfRule>
    <cfRule type="cellIs" dxfId="303" priority="418" operator="between">
      <formula>0.0001</formula>
      <formula>1</formula>
    </cfRule>
    <cfRule type="cellIs" dxfId="302" priority="417" operator="equal">
      <formula>1</formula>
    </cfRule>
    <cfRule type="cellIs" dxfId="301" priority="416" operator="between">
      <formula>0</formula>
      <formula>0.01</formula>
    </cfRule>
    <cfRule type="cellIs" dxfId="300" priority="414" operator="between">
      <formula>0.0001</formula>
      <formula>1</formula>
    </cfRule>
    <cfRule type="cellIs" dxfId="299" priority="413" operator="equal">
      <formula>1</formula>
    </cfRule>
    <cfRule type="cellIs" dxfId="298" priority="412" operator="between">
      <formula>0</formula>
      <formula>0.01</formula>
    </cfRule>
    <cfRule type="cellIs" dxfId="297" priority="595" operator="equal">
      <formula>1</formula>
    </cfRule>
    <cfRule type="cellIs" dxfId="296" priority="590" operator="between">
      <formula>0</formula>
      <formula>0.01</formula>
    </cfRule>
    <cfRule type="cellIs" dxfId="295" priority="596" operator="between">
      <formula>0.0001</formula>
      <formula>1</formula>
    </cfRule>
  </conditionalFormatting>
  <conditionalFormatting sqref="JG11:NW11">
    <cfRule type="cellIs" dxfId="294" priority="346" operator="equal">
      <formula>"Pendiente"</formula>
    </cfRule>
  </conditionalFormatting>
  <conditionalFormatting sqref="JH7:NW10">
    <cfRule type="cellIs" dxfId="293" priority="1" operator="equal">
      <formula>"Pendiente"</formula>
    </cfRule>
  </conditionalFormatting>
  <conditionalFormatting sqref="JH12:NW14">
    <cfRule type="cellIs" dxfId="292" priority="3" operator="equal">
      <formula>"Pendiente"</formula>
    </cfRule>
  </conditionalFormatting>
  <conditionalFormatting sqref="JI7:JI9">
    <cfRule type="cellIs" dxfId="291" priority="233" operator="equal">
      <formula>"Pendiente"</formula>
    </cfRule>
  </conditionalFormatting>
  <conditionalFormatting sqref="JK7:JK9">
    <cfRule type="cellIs" dxfId="290" priority="232" operator="equal">
      <formula>"Pendiente"</formula>
    </cfRule>
  </conditionalFormatting>
  <conditionalFormatting sqref="JK11">
    <cfRule type="cellIs" dxfId="289" priority="411" operator="between">
      <formula>0.0001</formula>
      <formula>1</formula>
    </cfRule>
    <cfRule type="cellIs" dxfId="288" priority="410" operator="equal">
      <formula>1</formula>
    </cfRule>
    <cfRule type="cellIs" dxfId="287" priority="409" operator="between">
      <formula>0</formula>
      <formula>0.01</formula>
    </cfRule>
    <cfRule type="cellIs" dxfId="286" priority="408" operator="between">
      <formula>0.0001</formula>
      <formula>1</formula>
    </cfRule>
    <cfRule type="cellIs" dxfId="285" priority="407" operator="equal">
      <formula>1</formula>
    </cfRule>
    <cfRule type="cellIs" dxfId="284" priority="406" operator="between">
      <formula>0</formula>
      <formula>0.01</formula>
    </cfRule>
    <cfRule type="cellIs" dxfId="283" priority="404" operator="between">
      <formula>0.0001</formula>
      <formula>1</formula>
    </cfRule>
    <cfRule type="cellIs" dxfId="282" priority="403" operator="equal">
      <formula>1</formula>
    </cfRule>
    <cfRule type="cellIs" dxfId="281" priority="402" operator="between">
      <formula>0</formula>
      <formula>0.01</formula>
    </cfRule>
  </conditionalFormatting>
  <conditionalFormatting sqref="JM7:JM9">
    <cfRule type="cellIs" dxfId="280" priority="230" operator="equal">
      <formula>"Pendiente"</formula>
    </cfRule>
  </conditionalFormatting>
  <conditionalFormatting sqref="JO7:JO9">
    <cfRule type="cellIs" dxfId="279" priority="231" operator="equal">
      <formula>"Pendiente"</formula>
    </cfRule>
  </conditionalFormatting>
  <conditionalFormatting sqref="JO11">
    <cfRule type="cellIs" dxfId="278" priority="400" operator="between">
      <formula>0.0001</formula>
      <formula>1</formula>
    </cfRule>
    <cfRule type="cellIs" dxfId="277" priority="399" operator="equal">
      <formula>1</formula>
    </cfRule>
    <cfRule type="cellIs" dxfId="276" priority="398" operator="between">
      <formula>0</formula>
      <formula>0.01</formula>
    </cfRule>
    <cfRule type="cellIs" dxfId="275" priority="391" operator="between">
      <formula>0</formula>
      <formula>0.01</formula>
    </cfRule>
    <cfRule type="cellIs" dxfId="274" priority="392" operator="equal">
      <formula>1</formula>
    </cfRule>
    <cfRule type="cellIs" dxfId="273" priority="393" operator="between">
      <formula>0.0001</formula>
      <formula>1</formula>
    </cfRule>
    <cfRule type="cellIs" dxfId="272" priority="395" operator="between">
      <formula>0</formula>
      <formula>0.01</formula>
    </cfRule>
    <cfRule type="cellIs" dxfId="271" priority="396" operator="equal">
      <formula>1</formula>
    </cfRule>
    <cfRule type="cellIs" dxfId="270" priority="397" operator="between">
      <formula>0.0001</formula>
      <formula>1</formula>
    </cfRule>
  </conditionalFormatting>
  <conditionalFormatting sqref="JQ7:JQ9">
    <cfRule type="cellIs" dxfId="269" priority="229" operator="equal">
      <formula>"Pendiente"</formula>
    </cfRule>
  </conditionalFormatting>
  <conditionalFormatting sqref="JS7:JS9">
    <cfRule type="cellIs" dxfId="268" priority="228" operator="equal">
      <formula>"Pendiente"</formula>
    </cfRule>
  </conditionalFormatting>
  <conditionalFormatting sqref="JS11">
    <cfRule type="cellIs" dxfId="267" priority="385" operator="equal">
      <formula>1</formula>
    </cfRule>
    <cfRule type="cellIs" dxfId="266" priority="384" operator="between">
      <formula>0</formula>
      <formula>0.01</formula>
    </cfRule>
    <cfRule type="cellIs" dxfId="265" priority="382" operator="between">
      <formula>0.0001</formula>
      <formula>1</formula>
    </cfRule>
    <cfRule type="cellIs" dxfId="264" priority="381" operator="equal">
      <formula>1</formula>
    </cfRule>
    <cfRule type="cellIs" dxfId="263" priority="387" operator="between">
      <formula>0</formula>
      <formula>0.01</formula>
    </cfRule>
    <cfRule type="cellIs" dxfId="262" priority="388" operator="equal">
      <formula>1</formula>
    </cfRule>
    <cfRule type="cellIs" dxfId="261" priority="389" operator="between">
      <formula>0.0001</formula>
      <formula>1</formula>
    </cfRule>
    <cfRule type="cellIs" dxfId="260" priority="380" operator="between">
      <formula>0</formula>
      <formula>0.01</formula>
    </cfRule>
    <cfRule type="cellIs" dxfId="259" priority="386" operator="between">
      <formula>0.0001</formula>
      <formula>1</formula>
    </cfRule>
  </conditionalFormatting>
  <conditionalFormatting sqref="JU7:JU9">
    <cfRule type="cellIs" dxfId="258" priority="226" operator="equal">
      <formula>"Pendiente"</formula>
    </cfRule>
  </conditionalFormatting>
  <conditionalFormatting sqref="JW7:JW9">
    <cfRule type="cellIs" dxfId="257" priority="227" operator="equal">
      <formula>"Pendiente"</formula>
    </cfRule>
  </conditionalFormatting>
  <conditionalFormatting sqref="JW11">
    <cfRule type="cellIs" dxfId="256" priority="378" operator="between">
      <formula>0.0001</formula>
      <formula>1</formula>
    </cfRule>
    <cfRule type="cellIs" dxfId="255" priority="377" operator="equal">
      <formula>1</formula>
    </cfRule>
    <cfRule type="cellIs" dxfId="254" priority="376" operator="between">
      <formula>0</formula>
      <formula>0.01</formula>
    </cfRule>
    <cfRule type="cellIs" dxfId="253" priority="375" operator="between">
      <formula>0.0001</formula>
      <formula>1</formula>
    </cfRule>
    <cfRule type="cellIs" dxfId="252" priority="374" operator="equal">
      <formula>1</formula>
    </cfRule>
    <cfRule type="cellIs" dxfId="251" priority="373" operator="between">
      <formula>0</formula>
      <formula>0.01</formula>
    </cfRule>
    <cfRule type="cellIs" dxfId="250" priority="371" operator="between">
      <formula>0.0001</formula>
      <formula>1</formula>
    </cfRule>
    <cfRule type="cellIs" dxfId="249" priority="370" operator="equal">
      <formula>1</formula>
    </cfRule>
    <cfRule type="cellIs" dxfId="248" priority="369" operator="between">
      <formula>0</formula>
      <formula>0.01</formula>
    </cfRule>
  </conditionalFormatting>
  <conditionalFormatting sqref="JY7:JY9">
    <cfRule type="cellIs" dxfId="247" priority="225" operator="equal">
      <formula>"Pendiente"</formula>
    </cfRule>
  </conditionalFormatting>
  <conditionalFormatting sqref="KA7:KA9">
    <cfRule type="cellIs" dxfId="246" priority="224" operator="equal">
      <formula>"Pendiente"</formula>
    </cfRule>
  </conditionalFormatting>
  <conditionalFormatting sqref="KA11">
    <cfRule type="cellIs" dxfId="245" priority="359" operator="equal">
      <formula>1</formula>
    </cfRule>
    <cfRule type="cellIs" dxfId="244" priority="366" operator="equal">
      <formula>1</formula>
    </cfRule>
    <cfRule type="cellIs" dxfId="243" priority="367" operator="between">
      <formula>0.0001</formula>
      <formula>1</formula>
    </cfRule>
    <cfRule type="cellIs" dxfId="242" priority="364" operator="between">
      <formula>0.0001</formula>
      <formula>1</formula>
    </cfRule>
    <cfRule type="cellIs" dxfId="241" priority="365" operator="between">
      <formula>0</formula>
      <formula>0.01</formula>
    </cfRule>
    <cfRule type="cellIs" dxfId="240" priority="358" operator="between">
      <formula>0</formula>
      <formula>0.01</formula>
    </cfRule>
    <cfRule type="cellIs" dxfId="239" priority="362" operator="between">
      <formula>0</formula>
      <formula>0.01</formula>
    </cfRule>
    <cfRule type="cellIs" dxfId="238" priority="360" operator="between">
      <formula>0.0001</formula>
      <formula>1</formula>
    </cfRule>
    <cfRule type="cellIs" dxfId="237" priority="363" operator="equal">
      <formula>1</formula>
    </cfRule>
  </conditionalFormatting>
  <conditionalFormatting sqref="KC7:KC9">
    <cfRule type="cellIs" dxfId="236" priority="218" operator="equal">
      <formula>"Pendiente"</formula>
    </cfRule>
  </conditionalFormatting>
  <conditionalFormatting sqref="KE7:KE9">
    <cfRule type="cellIs" dxfId="235" priority="219" operator="equal">
      <formula>"Pendiente"</formula>
    </cfRule>
  </conditionalFormatting>
  <conditionalFormatting sqref="KE11">
    <cfRule type="cellIs" dxfId="234" priority="347" operator="between">
      <formula>0</formula>
      <formula>0.01</formula>
    </cfRule>
    <cfRule type="cellIs" dxfId="233" priority="353" operator="between">
      <formula>0.0001</formula>
      <formula>1</formula>
    </cfRule>
    <cfRule type="cellIs" dxfId="232" priority="352" operator="equal">
      <formula>1</formula>
    </cfRule>
    <cfRule type="cellIs" dxfId="231" priority="351" operator="between">
      <formula>0</formula>
      <formula>0.01</formula>
    </cfRule>
    <cfRule type="cellIs" dxfId="230" priority="349" operator="between">
      <formula>0.0001</formula>
      <formula>1</formula>
    </cfRule>
    <cfRule type="cellIs" dxfId="229" priority="348" operator="equal">
      <formula>1</formula>
    </cfRule>
    <cfRule type="cellIs" dxfId="228" priority="356" operator="between">
      <formula>0.0001</formula>
      <formula>1</formula>
    </cfRule>
    <cfRule type="cellIs" dxfId="227" priority="355" operator="equal">
      <formula>1</formula>
    </cfRule>
    <cfRule type="cellIs" dxfId="226" priority="354" operator="between">
      <formula>0</formula>
      <formula>0.01</formula>
    </cfRule>
  </conditionalFormatting>
  <conditionalFormatting sqref="KG7:KG9">
    <cfRule type="cellIs" dxfId="225" priority="221" operator="equal">
      <formula>"Pendiente"</formula>
    </cfRule>
  </conditionalFormatting>
  <conditionalFormatting sqref="KI7:KI9">
    <cfRule type="cellIs" dxfId="224" priority="220" operator="equal">
      <formula>"Pendiente"</formula>
    </cfRule>
  </conditionalFormatting>
  <conditionalFormatting sqref="KI11">
    <cfRule type="cellIs" dxfId="223" priority="320" operator="between">
      <formula>0.0001</formula>
      <formula>1</formula>
    </cfRule>
    <cfRule type="cellIs" dxfId="222" priority="319" operator="equal">
      <formula>1</formula>
    </cfRule>
    <cfRule type="cellIs" dxfId="221" priority="318" operator="between">
      <formula>0</formula>
      <formula>0.01</formula>
    </cfRule>
    <cfRule type="cellIs" dxfId="220" priority="317" operator="between">
      <formula>0.0001</formula>
      <formula>1</formula>
    </cfRule>
    <cfRule type="cellIs" dxfId="219" priority="314" operator="between">
      <formula>0.0001</formula>
      <formula>1</formula>
    </cfRule>
    <cfRule type="cellIs" dxfId="218" priority="316" operator="equal">
      <formula>1</formula>
    </cfRule>
    <cfRule type="cellIs" dxfId="217" priority="312" operator="between">
      <formula>0</formula>
      <formula>0.01</formula>
    </cfRule>
    <cfRule type="cellIs" dxfId="216" priority="313" operator="equal">
      <formula>1</formula>
    </cfRule>
    <cfRule type="cellIs" dxfId="215" priority="315" operator="between">
      <formula>0</formula>
      <formula>0.01</formula>
    </cfRule>
  </conditionalFormatting>
  <conditionalFormatting sqref="KK7:KK9">
    <cfRule type="cellIs" dxfId="214" priority="62" operator="equal">
      <formula>"Pendiente"</formula>
    </cfRule>
  </conditionalFormatting>
  <conditionalFormatting sqref="KM7:KM9">
    <cfRule type="cellIs" dxfId="213" priority="63" operator="equal">
      <formula>"Pendiente"</formula>
    </cfRule>
  </conditionalFormatting>
  <conditionalFormatting sqref="KM11">
    <cfRule type="cellIs" dxfId="212" priority="308" operator="between">
      <formula>0.0001</formula>
      <formula>1</formula>
    </cfRule>
    <cfRule type="cellIs" dxfId="211" priority="309" operator="between">
      <formula>0</formula>
      <formula>0.01</formula>
    </cfRule>
    <cfRule type="cellIs" dxfId="210" priority="307" operator="equal">
      <formula>1</formula>
    </cfRule>
    <cfRule type="cellIs" dxfId="209" priority="306" operator="between">
      <formula>0</formula>
      <formula>0.01</formula>
    </cfRule>
    <cfRule type="cellIs" dxfId="208" priority="305" operator="between">
      <formula>0.0001</formula>
      <formula>1</formula>
    </cfRule>
    <cfRule type="cellIs" dxfId="207" priority="304" operator="equal">
      <formula>1</formula>
    </cfRule>
    <cfRule type="cellIs" dxfId="206" priority="303" operator="between">
      <formula>0</formula>
      <formula>0.01</formula>
    </cfRule>
    <cfRule type="cellIs" dxfId="205" priority="311" operator="between">
      <formula>0.0001</formula>
      <formula>1</formula>
    </cfRule>
    <cfRule type="cellIs" dxfId="204" priority="310" operator="equal">
      <formula>1</formula>
    </cfRule>
  </conditionalFormatting>
  <conditionalFormatting sqref="KO7:KO9">
    <cfRule type="cellIs" dxfId="203" priority="61" operator="equal">
      <formula>"Pendiente"</formula>
    </cfRule>
  </conditionalFormatting>
  <conditionalFormatting sqref="KQ7:KQ9">
    <cfRule type="cellIs" dxfId="202" priority="60" operator="equal">
      <formula>"Pendiente"</formula>
    </cfRule>
  </conditionalFormatting>
  <conditionalFormatting sqref="KQ11">
    <cfRule type="cellIs" dxfId="201" priority="299" operator="between">
      <formula>0.0001</formula>
      <formula>1</formula>
    </cfRule>
    <cfRule type="cellIs" dxfId="200" priority="302" operator="between">
      <formula>0.0001</formula>
      <formula>1</formula>
    </cfRule>
    <cfRule type="cellIs" dxfId="199" priority="301" operator="equal">
      <formula>1</formula>
    </cfRule>
    <cfRule type="cellIs" dxfId="198" priority="300" operator="between">
      <formula>0</formula>
      <formula>0.01</formula>
    </cfRule>
    <cfRule type="cellIs" dxfId="197" priority="297" operator="between">
      <formula>0</formula>
      <formula>0.01</formula>
    </cfRule>
    <cfRule type="cellIs" dxfId="196" priority="296" operator="between">
      <formula>0.0001</formula>
      <formula>1</formula>
    </cfRule>
    <cfRule type="cellIs" dxfId="195" priority="295" operator="equal">
      <formula>1</formula>
    </cfRule>
    <cfRule type="cellIs" dxfId="194" priority="294" operator="between">
      <formula>0</formula>
      <formula>0.01</formula>
    </cfRule>
    <cfRule type="cellIs" dxfId="193" priority="298" operator="equal">
      <formula>1</formula>
    </cfRule>
  </conditionalFormatting>
  <conditionalFormatting sqref="KS7:KS9">
    <cfRule type="cellIs" dxfId="192" priority="323" operator="equal">
      <formula>"Pendiente"</formula>
    </cfRule>
  </conditionalFormatting>
  <conditionalFormatting sqref="KU7:KU9">
    <cfRule type="cellIs" dxfId="191" priority="324" operator="equal">
      <formula>"Pendiente"</formula>
    </cfRule>
  </conditionalFormatting>
  <conditionalFormatting sqref="KU11">
    <cfRule type="cellIs" dxfId="190" priority="289" operator="equal">
      <formula>1</formula>
    </cfRule>
    <cfRule type="cellIs" dxfId="189" priority="291" operator="between">
      <formula>0</formula>
      <formula>0.01</formula>
    </cfRule>
    <cfRule type="cellIs" dxfId="188" priority="293" operator="between">
      <formula>0.0001</formula>
      <formula>1</formula>
    </cfRule>
    <cfRule type="cellIs" dxfId="187" priority="292" operator="equal">
      <formula>1</formula>
    </cfRule>
    <cfRule type="cellIs" dxfId="186" priority="290" operator="between">
      <formula>0.0001</formula>
      <formula>1</formula>
    </cfRule>
    <cfRule type="cellIs" dxfId="185" priority="285" operator="between">
      <formula>0</formula>
      <formula>0.01</formula>
    </cfRule>
    <cfRule type="cellIs" dxfId="184" priority="286" operator="equal">
      <formula>1</formula>
    </cfRule>
    <cfRule type="cellIs" dxfId="183" priority="287" operator="between">
      <formula>0.0001</formula>
      <formula>1</formula>
    </cfRule>
    <cfRule type="cellIs" dxfId="182" priority="288" operator="between">
      <formula>0</formula>
      <formula>0.01</formula>
    </cfRule>
  </conditionalFormatting>
  <conditionalFormatting sqref="KW7:KW9">
    <cfRule type="cellIs" dxfId="181" priority="281" operator="equal">
      <formula>"Pendiente"</formula>
    </cfRule>
  </conditionalFormatting>
  <conditionalFormatting sqref="KY7:KY9">
    <cfRule type="cellIs" dxfId="180" priority="280" operator="equal">
      <formula>"Pendiente"</formula>
    </cfRule>
  </conditionalFormatting>
  <conditionalFormatting sqref="KY11">
    <cfRule type="cellIs" dxfId="179" priority="274" operator="between">
      <formula>0.0001</formula>
      <formula>1</formula>
    </cfRule>
    <cfRule type="cellIs" dxfId="178" priority="273" operator="equal">
      <formula>1</formula>
    </cfRule>
    <cfRule type="cellIs" dxfId="177" priority="272" operator="between">
      <formula>0</formula>
      <formula>0.01</formula>
    </cfRule>
    <cfRule type="cellIs" dxfId="176" priority="271" operator="between">
      <formula>0.0001</formula>
      <formula>1</formula>
    </cfRule>
    <cfRule type="cellIs" dxfId="175" priority="270" operator="equal">
      <formula>1</formula>
    </cfRule>
    <cfRule type="cellIs" dxfId="174" priority="269" operator="between">
      <formula>0</formula>
      <formula>0.01</formula>
    </cfRule>
    <cfRule type="cellIs" dxfId="173" priority="268" operator="between">
      <formula>0.0001</formula>
      <formula>1</formula>
    </cfRule>
    <cfRule type="cellIs" dxfId="172" priority="267" operator="equal">
      <formula>1</formula>
    </cfRule>
    <cfRule type="cellIs" dxfId="171" priority="266" operator="between">
      <formula>0</formula>
      <formula>0.01</formula>
    </cfRule>
  </conditionalFormatting>
  <conditionalFormatting sqref="LC11">
    <cfRule type="cellIs" dxfId="170" priority="265" operator="between">
      <formula>0.0001</formula>
      <formula>1</formula>
    </cfRule>
    <cfRule type="cellIs" dxfId="169" priority="264" operator="equal">
      <formula>1</formula>
    </cfRule>
    <cfRule type="cellIs" dxfId="168" priority="263" operator="between">
      <formula>0</formula>
      <formula>0.01</formula>
    </cfRule>
    <cfRule type="cellIs" dxfId="167" priority="261" operator="equal">
      <formula>1</formula>
    </cfRule>
    <cfRule type="cellIs" dxfId="166" priority="260" operator="between">
      <formula>0</formula>
      <formula>0.01</formula>
    </cfRule>
    <cfRule type="cellIs" dxfId="165" priority="259" operator="between">
      <formula>0.0001</formula>
      <formula>1</formula>
    </cfRule>
    <cfRule type="cellIs" dxfId="164" priority="258" operator="equal">
      <formula>1</formula>
    </cfRule>
    <cfRule type="cellIs" dxfId="163" priority="257" operator="between">
      <formula>0</formula>
      <formula>0.01</formula>
    </cfRule>
    <cfRule type="cellIs" dxfId="162" priority="262" operator="between">
      <formula>0.0001</formula>
      <formula>1</formula>
    </cfRule>
  </conditionalFormatting>
  <conditionalFormatting sqref="LG11">
    <cfRule type="cellIs" dxfId="161" priority="205" operator="between">
      <formula>0</formula>
      <formula>0.01</formula>
    </cfRule>
    <cfRule type="cellIs" dxfId="160" priority="213" operator="between">
      <formula>0.0001</formula>
      <formula>1</formula>
    </cfRule>
    <cfRule type="cellIs" dxfId="159" priority="212" operator="equal">
      <formula>1</formula>
    </cfRule>
    <cfRule type="cellIs" dxfId="158" priority="211" operator="between">
      <formula>0</formula>
      <formula>0.01</formula>
    </cfRule>
    <cfRule type="cellIs" dxfId="157" priority="210" operator="between">
      <formula>0.0001</formula>
      <formula>1</formula>
    </cfRule>
    <cfRule type="cellIs" dxfId="156" priority="209" operator="equal">
      <formula>1</formula>
    </cfRule>
    <cfRule type="cellIs" dxfId="155" priority="208" operator="between">
      <formula>0</formula>
      <formula>0.01</formula>
    </cfRule>
    <cfRule type="cellIs" dxfId="154" priority="207" operator="between">
      <formula>0.0001</formula>
      <formula>1</formula>
    </cfRule>
    <cfRule type="cellIs" dxfId="153" priority="206" operator="equal">
      <formula>1</formula>
    </cfRule>
  </conditionalFormatting>
  <conditionalFormatting sqref="LK11">
    <cfRule type="cellIs" dxfId="152" priority="204" operator="between">
      <formula>0.0001</formula>
      <formula>1</formula>
    </cfRule>
    <cfRule type="cellIs" dxfId="151" priority="198" operator="between">
      <formula>0.0001</formula>
      <formula>1</formula>
    </cfRule>
    <cfRule type="cellIs" dxfId="150" priority="196" operator="between">
      <formula>0</formula>
      <formula>0.01</formula>
    </cfRule>
    <cfRule type="cellIs" dxfId="149" priority="197" operator="equal">
      <formula>1</formula>
    </cfRule>
    <cfRule type="cellIs" dxfId="148" priority="203" operator="equal">
      <formula>1</formula>
    </cfRule>
    <cfRule type="cellIs" dxfId="147" priority="199" operator="between">
      <formula>0</formula>
      <formula>0.01</formula>
    </cfRule>
    <cfRule type="cellIs" dxfId="146" priority="200" operator="equal">
      <formula>1</formula>
    </cfRule>
    <cfRule type="cellIs" dxfId="145" priority="201" operator="between">
      <formula>0.0001</formula>
      <formula>1</formula>
    </cfRule>
    <cfRule type="cellIs" dxfId="144" priority="202" operator="between">
      <formula>0</formula>
      <formula>0.01</formula>
    </cfRule>
  </conditionalFormatting>
  <conditionalFormatting sqref="LO11">
    <cfRule type="cellIs" dxfId="143" priority="190" operator="between">
      <formula>0.0001</formula>
      <formula>1</formula>
    </cfRule>
    <cfRule type="cellIs" dxfId="142" priority="188" operator="between">
      <formula>0</formula>
      <formula>0.01</formula>
    </cfRule>
    <cfRule type="cellIs" dxfId="141" priority="187" operator="between">
      <formula>0.0001</formula>
      <formula>1</formula>
    </cfRule>
    <cfRule type="cellIs" dxfId="140" priority="186" operator="equal">
      <formula>1</formula>
    </cfRule>
    <cfRule type="cellIs" dxfId="139" priority="185" operator="between">
      <formula>0</formula>
      <formula>0.01</formula>
    </cfRule>
    <cfRule type="cellIs" dxfId="138" priority="184" operator="between">
      <formula>0.0001</formula>
      <formula>1</formula>
    </cfRule>
    <cfRule type="cellIs" dxfId="137" priority="182" operator="between">
      <formula>0</formula>
      <formula>0.01</formula>
    </cfRule>
    <cfRule type="cellIs" dxfId="136" priority="189" operator="equal">
      <formula>1</formula>
    </cfRule>
    <cfRule type="cellIs" dxfId="135" priority="183" operator="equal">
      <formula>1</formula>
    </cfRule>
  </conditionalFormatting>
  <conditionalFormatting sqref="LS11">
    <cfRule type="cellIs" dxfId="134" priority="181" operator="between">
      <formula>0.0001</formula>
      <formula>1</formula>
    </cfRule>
    <cfRule type="cellIs" dxfId="133" priority="180" operator="equal">
      <formula>1</formula>
    </cfRule>
    <cfRule type="cellIs" dxfId="132" priority="179" operator="between">
      <formula>0</formula>
      <formula>0.01</formula>
    </cfRule>
    <cfRule type="cellIs" dxfId="131" priority="178" operator="between">
      <formula>0.0001</formula>
      <formula>1</formula>
    </cfRule>
    <cfRule type="cellIs" dxfId="130" priority="177" operator="equal">
      <formula>1</formula>
    </cfRule>
    <cfRule type="cellIs" dxfId="129" priority="176" operator="between">
      <formula>0</formula>
      <formula>0.01</formula>
    </cfRule>
    <cfRule type="cellIs" dxfId="128" priority="175" operator="between">
      <formula>0.0001</formula>
      <formula>1</formula>
    </cfRule>
    <cfRule type="cellIs" dxfId="127" priority="174" operator="equal">
      <formula>1</formula>
    </cfRule>
    <cfRule type="cellIs" dxfId="126" priority="173" operator="between">
      <formula>0</formula>
      <formula>0.01</formula>
    </cfRule>
  </conditionalFormatting>
  <conditionalFormatting sqref="LW11">
    <cfRule type="cellIs" dxfId="125" priority="167" operator="between">
      <formula>0.0001</formula>
      <formula>1</formula>
    </cfRule>
    <cfRule type="cellIs" dxfId="124" priority="166" operator="equal">
      <formula>1</formula>
    </cfRule>
    <cfRule type="cellIs" dxfId="123" priority="165" operator="between">
      <formula>0</formula>
      <formula>0.01</formula>
    </cfRule>
    <cfRule type="cellIs" dxfId="122" priority="164" operator="between">
      <formula>0.0001</formula>
      <formula>1</formula>
    </cfRule>
    <cfRule type="cellIs" dxfId="121" priority="163" operator="equal">
      <formula>1</formula>
    </cfRule>
    <cfRule type="cellIs" dxfId="120" priority="162" operator="between">
      <formula>0</formula>
      <formula>0.01</formula>
    </cfRule>
    <cfRule type="cellIs" dxfId="119" priority="161" operator="between">
      <formula>0.0001</formula>
      <formula>1</formula>
    </cfRule>
    <cfRule type="cellIs" dxfId="118" priority="160" operator="equal">
      <formula>1</formula>
    </cfRule>
    <cfRule type="cellIs" dxfId="117" priority="159" operator="between">
      <formula>0</formula>
      <formula>0.01</formula>
    </cfRule>
  </conditionalFormatting>
  <conditionalFormatting sqref="MA11">
    <cfRule type="cellIs" dxfId="116" priority="157" operator="equal">
      <formula>1</formula>
    </cfRule>
    <cfRule type="cellIs" dxfId="115" priority="156" operator="between">
      <formula>0</formula>
      <formula>0.01</formula>
    </cfRule>
    <cfRule type="cellIs" dxfId="114" priority="155" operator="between">
      <formula>0.0001</formula>
      <formula>1</formula>
    </cfRule>
    <cfRule type="cellIs" dxfId="113" priority="154" operator="equal">
      <formula>1</formula>
    </cfRule>
    <cfRule type="cellIs" dxfId="112" priority="153" operator="between">
      <formula>0</formula>
      <formula>0.01</formula>
    </cfRule>
    <cfRule type="cellIs" dxfId="111" priority="152" operator="between">
      <formula>0.0001</formula>
      <formula>1</formula>
    </cfRule>
    <cfRule type="cellIs" dxfId="110" priority="151" operator="equal">
      <formula>1</formula>
    </cfRule>
    <cfRule type="cellIs" dxfId="109" priority="150" operator="between">
      <formula>0</formula>
      <formula>0.01</formula>
    </cfRule>
    <cfRule type="cellIs" dxfId="108" priority="158" operator="between">
      <formula>0.0001</formula>
      <formula>1</formula>
    </cfRule>
  </conditionalFormatting>
  <conditionalFormatting sqref="ME11">
    <cfRule type="cellIs" dxfId="107" priority="144" operator="between">
      <formula>0.0001</formula>
      <formula>1</formula>
    </cfRule>
    <cfRule type="cellIs" dxfId="106" priority="143" operator="equal">
      <formula>1</formula>
    </cfRule>
    <cfRule type="cellIs" dxfId="105" priority="142" operator="between">
      <formula>0</formula>
      <formula>0.01</formula>
    </cfRule>
    <cfRule type="cellIs" dxfId="104" priority="141" operator="between">
      <formula>0.0001</formula>
      <formula>1</formula>
    </cfRule>
    <cfRule type="cellIs" dxfId="103" priority="139" operator="between">
      <formula>0</formula>
      <formula>0.01</formula>
    </cfRule>
    <cfRule type="cellIs" dxfId="102" priority="138" operator="between">
      <formula>0.0001</formula>
      <formula>1</formula>
    </cfRule>
    <cfRule type="cellIs" dxfId="101" priority="136" operator="between">
      <formula>0</formula>
      <formula>0.01</formula>
    </cfRule>
    <cfRule type="cellIs" dxfId="100" priority="140" operator="equal">
      <formula>1</formula>
    </cfRule>
    <cfRule type="cellIs" dxfId="99" priority="137" operator="equal">
      <formula>1</formula>
    </cfRule>
  </conditionalFormatting>
  <conditionalFormatting sqref="MI11">
    <cfRule type="cellIs" dxfId="98" priority="135" operator="between">
      <formula>0.0001</formula>
      <formula>1</formula>
    </cfRule>
    <cfRule type="cellIs" dxfId="97" priority="134" operator="equal">
      <formula>1</formula>
    </cfRule>
    <cfRule type="cellIs" dxfId="96" priority="133" operator="between">
      <formula>0</formula>
      <formula>0.01</formula>
    </cfRule>
    <cfRule type="cellIs" dxfId="95" priority="132" operator="between">
      <formula>0.0001</formula>
      <formula>1</formula>
    </cfRule>
    <cfRule type="cellIs" dxfId="94" priority="131" operator="equal">
      <formula>1</formula>
    </cfRule>
    <cfRule type="cellIs" dxfId="93" priority="130" operator="between">
      <formula>0</formula>
      <formula>0.01</formula>
    </cfRule>
    <cfRule type="cellIs" dxfId="92" priority="129" operator="between">
      <formula>0.0001</formula>
      <formula>1</formula>
    </cfRule>
    <cfRule type="cellIs" dxfId="91" priority="128" operator="equal">
      <formula>1</formula>
    </cfRule>
    <cfRule type="cellIs" dxfId="90" priority="127" operator="between">
      <formula>0</formula>
      <formula>0.01</formula>
    </cfRule>
  </conditionalFormatting>
  <conditionalFormatting sqref="MM11">
    <cfRule type="cellIs" dxfId="89" priority="118" operator="between">
      <formula>0.0001</formula>
      <formula>1</formula>
    </cfRule>
    <cfRule type="cellIs" dxfId="88" priority="119" operator="between">
      <formula>0</formula>
      <formula>0.01</formula>
    </cfRule>
    <cfRule type="cellIs" dxfId="87" priority="120" operator="equal">
      <formula>1</formula>
    </cfRule>
    <cfRule type="cellIs" dxfId="86" priority="121" operator="between">
      <formula>0.0001</formula>
      <formula>1</formula>
    </cfRule>
    <cfRule type="cellIs" dxfId="85" priority="117" operator="equal">
      <formula>1</formula>
    </cfRule>
    <cfRule type="cellIs" dxfId="84" priority="113" operator="between">
      <formula>0</formula>
      <formula>0.01</formula>
    </cfRule>
    <cfRule type="cellIs" dxfId="83" priority="116" operator="between">
      <formula>0</formula>
      <formula>0.01</formula>
    </cfRule>
    <cfRule type="cellIs" dxfId="82" priority="115" operator="between">
      <formula>0.0001</formula>
      <formula>1</formula>
    </cfRule>
    <cfRule type="cellIs" dxfId="81" priority="114" operator="equal">
      <formula>1</formula>
    </cfRule>
  </conditionalFormatting>
  <conditionalFormatting sqref="MQ11">
    <cfRule type="cellIs" dxfId="80" priority="112" operator="between">
      <formula>0.0001</formula>
      <formula>1</formula>
    </cfRule>
    <cfRule type="cellIs" dxfId="79" priority="111" operator="equal">
      <formula>1</formula>
    </cfRule>
    <cfRule type="cellIs" dxfId="78" priority="110" operator="between">
      <formula>0</formula>
      <formula>0.01</formula>
    </cfRule>
    <cfRule type="cellIs" dxfId="77" priority="109" operator="between">
      <formula>0.0001</formula>
      <formula>1</formula>
    </cfRule>
    <cfRule type="cellIs" dxfId="76" priority="108" operator="equal">
      <formula>1</formula>
    </cfRule>
    <cfRule type="cellIs" dxfId="75" priority="107" operator="between">
      <formula>0</formula>
      <formula>0.01</formula>
    </cfRule>
    <cfRule type="cellIs" dxfId="74" priority="106" operator="between">
      <formula>0.0001</formula>
      <formula>1</formula>
    </cfRule>
    <cfRule type="cellIs" dxfId="73" priority="105" operator="equal">
      <formula>1</formula>
    </cfRule>
    <cfRule type="cellIs" dxfId="72" priority="104" operator="between">
      <formula>0</formula>
      <formula>0.01</formula>
    </cfRule>
  </conditionalFormatting>
  <conditionalFormatting sqref="MU11">
    <cfRule type="cellIs" dxfId="71" priority="94" operator="equal">
      <formula>1</formula>
    </cfRule>
    <cfRule type="cellIs" dxfId="70" priority="93" operator="between">
      <formula>0</formula>
      <formula>0.01</formula>
    </cfRule>
    <cfRule type="cellIs" dxfId="69" priority="92" operator="between">
      <formula>0.0001</formula>
      <formula>1</formula>
    </cfRule>
    <cfRule type="cellIs" dxfId="68" priority="91" operator="equal">
      <formula>1</formula>
    </cfRule>
    <cfRule type="cellIs" dxfId="67" priority="90" operator="between">
      <formula>0</formula>
      <formula>0.01</formula>
    </cfRule>
    <cfRule type="cellIs" dxfId="66" priority="98" operator="between">
      <formula>0.0001</formula>
      <formula>1</formula>
    </cfRule>
    <cfRule type="cellIs" dxfId="65" priority="97" operator="equal">
      <formula>1</formula>
    </cfRule>
    <cfRule type="cellIs" dxfId="64" priority="96" operator="between">
      <formula>0</formula>
      <formula>0.01</formula>
    </cfRule>
    <cfRule type="cellIs" dxfId="63" priority="95" operator="between">
      <formula>0.0001</formula>
      <formula>1</formula>
    </cfRule>
  </conditionalFormatting>
  <conditionalFormatting sqref="MY11">
    <cfRule type="cellIs" dxfId="62" priority="85" operator="equal">
      <formula>1</formula>
    </cfRule>
    <cfRule type="cellIs" dxfId="61" priority="86" operator="between">
      <formula>0.0001</formula>
      <formula>1</formula>
    </cfRule>
    <cfRule type="cellIs" dxfId="60" priority="87" operator="between">
      <formula>0</formula>
      <formula>0.01</formula>
    </cfRule>
    <cfRule type="cellIs" dxfId="59" priority="88" operator="equal">
      <formula>1</formula>
    </cfRule>
    <cfRule type="cellIs" dxfId="58" priority="89" operator="between">
      <formula>0.0001</formula>
      <formula>1</formula>
    </cfRule>
    <cfRule type="cellIs" dxfId="57" priority="84" operator="between">
      <formula>0</formula>
      <formula>0.01</formula>
    </cfRule>
    <cfRule type="cellIs" dxfId="56" priority="83" operator="between">
      <formula>0.0001</formula>
      <formula>1</formula>
    </cfRule>
    <cfRule type="cellIs" dxfId="55" priority="82" operator="equal">
      <formula>1</formula>
    </cfRule>
    <cfRule type="cellIs" dxfId="54" priority="81" operator="between">
      <formula>0</formula>
      <formula>0.01</formula>
    </cfRule>
  </conditionalFormatting>
  <conditionalFormatting sqref="NC11">
    <cfRule type="cellIs" dxfId="53" priority="57" operator="between">
      <formula>0.0001</formula>
      <formula>1</formula>
    </cfRule>
    <cfRule type="cellIs" dxfId="52" priority="56" operator="equal">
      <formula>1</formula>
    </cfRule>
    <cfRule type="cellIs" dxfId="51" priority="53" operator="equal">
      <formula>1</formula>
    </cfRule>
    <cfRule type="cellIs" dxfId="50" priority="52" operator="between">
      <formula>0</formula>
      <formula>0.01</formula>
    </cfRule>
    <cfRule type="cellIs" dxfId="49" priority="51" operator="between">
      <formula>0.0001</formula>
      <formula>1</formula>
    </cfRule>
    <cfRule type="cellIs" dxfId="48" priority="50" operator="equal">
      <formula>1</formula>
    </cfRule>
    <cfRule type="cellIs" dxfId="47" priority="54" operator="between">
      <formula>0.0001</formula>
      <formula>1</formula>
    </cfRule>
    <cfRule type="cellIs" dxfId="46" priority="55" operator="between">
      <formula>0</formula>
      <formula>0.01</formula>
    </cfRule>
    <cfRule type="cellIs" dxfId="45" priority="49" operator="between">
      <formula>0</formula>
      <formula>0.01</formula>
    </cfRule>
  </conditionalFormatting>
  <conditionalFormatting sqref="NG11">
    <cfRule type="cellIs" dxfId="44" priority="43" operator="between">
      <formula>0</formula>
      <formula>0.01</formula>
    </cfRule>
    <cfRule type="cellIs" dxfId="43" priority="42" operator="between">
      <formula>0.0001</formula>
      <formula>1</formula>
    </cfRule>
    <cfRule type="cellIs" dxfId="42" priority="41" operator="equal">
      <formula>1</formula>
    </cfRule>
    <cfRule type="cellIs" dxfId="41" priority="40" operator="between">
      <formula>0</formula>
      <formula>0.01</formula>
    </cfRule>
    <cfRule type="cellIs" dxfId="40" priority="48" operator="between">
      <formula>0.0001</formula>
      <formula>1</formula>
    </cfRule>
    <cfRule type="cellIs" dxfId="39" priority="47" operator="equal">
      <formula>1</formula>
    </cfRule>
    <cfRule type="cellIs" dxfId="38" priority="46" operator="between">
      <formula>0</formula>
      <formula>0.01</formula>
    </cfRule>
    <cfRule type="cellIs" dxfId="37" priority="45" operator="between">
      <formula>0.0001</formula>
      <formula>1</formula>
    </cfRule>
    <cfRule type="cellIs" dxfId="36" priority="44" operator="equal">
      <formula>1</formula>
    </cfRule>
  </conditionalFormatting>
  <conditionalFormatting sqref="NK11">
    <cfRule type="cellIs" dxfId="35" priority="34" operator="between">
      <formula>0</formula>
      <formula>0.01</formula>
    </cfRule>
    <cfRule type="cellIs" dxfId="34" priority="33" operator="between">
      <formula>0.0001</formula>
      <formula>1</formula>
    </cfRule>
    <cfRule type="cellIs" dxfId="33" priority="32" operator="equal">
      <formula>1</formula>
    </cfRule>
    <cfRule type="cellIs" dxfId="32" priority="31" operator="between">
      <formula>0</formula>
      <formula>0.01</formula>
    </cfRule>
    <cfRule type="cellIs" dxfId="31" priority="39" operator="between">
      <formula>0.0001</formula>
      <formula>1</formula>
    </cfRule>
    <cfRule type="cellIs" dxfId="30" priority="38" operator="equal">
      <formula>1</formula>
    </cfRule>
    <cfRule type="cellIs" dxfId="29" priority="37" operator="between">
      <formula>0</formula>
      <formula>0.01</formula>
    </cfRule>
    <cfRule type="cellIs" dxfId="28" priority="36" operator="between">
      <formula>0.0001</formula>
      <formula>1</formula>
    </cfRule>
    <cfRule type="cellIs" dxfId="27" priority="35" operator="equal">
      <formula>1</formula>
    </cfRule>
  </conditionalFormatting>
  <conditionalFormatting sqref="NO11">
    <cfRule type="cellIs" dxfId="26" priority="30" operator="between">
      <formula>0.0001</formula>
      <formula>1</formula>
    </cfRule>
    <cfRule type="cellIs" dxfId="25" priority="29" operator="equal">
      <formula>1</formula>
    </cfRule>
    <cfRule type="cellIs" dxfId="24" priority="28" operator="between">
      <formula>0</formula>
      <formula>0.01</formula>
    </cfRule>
    <cfRule type="cellIs" dxfId="23" priority="27" operator="between">
      <formula>0.0001</formula>
      <formula>1</formula>
    </cfRule>
    <cfRule type="cellIs" dxfId="22" priority="26" operator="equal">
      <formula>1</formula>
    </cfRule>
    <cfRule type="cellIs" dxfId="21" priority="25" operator="between">
      <formula>0</formula>
      <formula>0.01</formula>
    </cfRule>
    <cfRule type="cellIs" dxfId="20" priority="23" operator="equal">
      <formula>1</formula>
    </cfRule>
    <cfRule type="cellIs" dxfId="19" priority="22" operator="between">
      <formula>0</formula>
      <formula>0.01</formula>
    </cfRule>
    <cfRule type="cellIs" dxfId="18" priority="24" operator="between">
      <formula>0.0001</formula>
      <formula>1</formula>
    </cfRule>
  </conditionalFormatting>
  <conditionalFormatting sqref="NS11">
    <cfRule type="cellIs" dxfId="17" priority="16" operator="between">
      <formula>0</formula>
      <formula>0.01</formula>
    </cfRule>
    <cfRule type="cellIs" dxfId="16" priority="15" operator="between">
      <formula>0.0001</formula>
      <formula>1</formula>
    </cfRule>
    <cfRule type="cellIs" dxfId="15" priority="14" operator="equal">
      <formula>1</formula>
    </cfRule>
    <cfRule type="cellIs" dxfId="14" priority="13" operator="between">
      <formula>0</formula>
      <formula>0.01</formula>
    </cfRule>
    <cfRule type="cellIs" dxfId="13" priority="21" operator="between">
      <formula>0.0001</formula>
      <formula>1</formula>
    </cfRule>
    <cfRule type="cellIs" dxfId="12" priority="20" operator="equal">
      <formula>1</formula>
    </cfRule>
    <cfRule type="cellIs" dxfId="11" priority="19" operator="between">
      <formula>0</formula>
      <formula>0.01</formula>
    </cfRule>
    <cfRule type="cellIs" dxfId="10" priority="18" operator="between">
      <formula>0.0001</formula>
      <formula>1</formula>
    </cfRule>
    <cfRule type="cellIs" dxfId="9" priority="17" operator="equal">
      <formula>1</formula>
    </cfRule>
  </conditionalFormatting>
  <conditionalFormatting sqref="NW11">
    <cfRule type="cellIs" dxfId="8" priority="7" operator="between">
      <formula>0</formula>
      <formula>0.01</formula>
    </cfRule>
    <cfRule type="cellIs" dxfId="7" priority="6" operator="between">
      <formula>0.0001</formula>
      <formula>1</formula>
    </cfRule>
    <cfRule type="cellIs" dxfId="6" priority="5" operator="equal">
      <formula>1</formula>
    </cfRule>
    <cfRule type="cellIs" dxfId="5" priority="4" operator="between">
      <formula>0</formula>
      <formula>0.01</formula>
    </cfRule>
    <cfRule type="cellIs" dxfId="4" priority="11" operator="equal">
      <formula>1</formula>
    </cfRule>
    <cfRule type="cellIs" dxfId="3" priority="12" operator="between">
      <formula>0.0001</formula>
      <formula>1</formula>
    </cfRule>
    <cfRule type="cellIs" dxfId="2" priority="9" operator="between">
      <formula>0.0001</formula>
      <formula>1</formula>
    </cfRule>
    <cfRule type="cellIs" dxfId="1" priority="8" operator="equal">
      <formula>1</formula>
    </cfRule>
    <cfRule type="cellIs" dxfId="0" priority="10" operator="between">
      <formula>0</formula>
      <formula>0.01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R53"/>
  <sheetViews>
    <sheetView topLeftCell="MI1" workbookViewId="0">
      <selection activeCell="MS4" sqref="MS4"/>
    </sheetView>
  </sheetViews>
  <sheetFormatPr baseColWidth="10" defaultColWidth="10.7265625" defaultRowHeight="14.5" x14ac:dyDescent="0.35"/>
  <cols>
    <col min="3" max="4" width="1.7265625" customWidth="1"/>
    <col min="7" max="8" width="1.7265625" customWidth="1"/>
    <col min="11" max="12" width="1.7265625" customWidth="1"/>
    <col min="15" max="16" width="1.7265625" customWidth="1"/>
    <col min="19" max="20" width="1.7265625" customWidth="1"/>
    <col min="23" max="24" width="1.7265625" customWidth="1"/>
    <col min="27" max="28" width="1.7265625" customWidth="1"/>
    <col min="31" max="32" width="1.7265625" customWidth="1"/>
    <col min="35" max="36" width="1.7265625" customWidth="1"/>
    <col min="39" max="40" width="1.7265625" customWidth="1"/>
    <col min="43" max="44" width="1.7265625" customWidth="1"/>
    <col min="47" max="48" width="1.7265625" customWidth="1"/>
    <col min="51" max="52" width="1.7265625" customWidth="1"/>
    <col min="55" max="56" width="1.7265625" customWidth="1"/>
    <col min="59" max="60" width="1.7265625" customWidth="1"/>
    <col min="63" max="64" width="1.7265625" customWidth="1"/>
    <col min="67" max="68" width="1.7265625" customWidth="1"/>
    <col min="71" max="72" width="1.7265625" customWidth="1"/>
    <col min="75" max="76" width="1.7265625" customWidth="1"/>
    <col min="79" max="80" width="1.7265625" customWidth="1"/>
    <col min="83" max="84" width="1.7265625" customWidth="1"/>
    <col min="87" max="88" width="1.7265625" customWidth="1"/>
    <col min="91" max="92" width="1.7265625" customWidth="1"/>
    <col min="95" max="96" width="1.7265625" customWidth="1"/>
    <col min="99" max="100" width="1.7265625" customWidth="1"/>
    <col min="103" max="104" width="1.7265625" customWidth="1"/>
    <col min="107" max="108" width="1.7265625" customWidth="1"/>
    <col min="111" max="112" width="1.7265625" customWidth="1"/>
    <col min="115" max="116" width="1.7265625" customWidth="1"/>
    <col min="119" max="120" width="1.7265625" customWidth="1"/>
    <col min="123" max="124" width="1.7265625" customWidth="1"/>
    <col min="127" max="128" width="1.7265625" customWidth="1"/>
    <col min="131" max="132" width="1.7265625" customWidth="1"/>
    <col min="135" max="136" width="1.7265625" customWidth="1"/>
    <col min="139" max="140" width="1.7265625" customWidth="1"/>
    <col min="143" max="144" width="1.7265625" customWidth="1"/>
    <col min="147" max="148" width="1.7265625" customWidth="1"/>
    <col min="151" max="152" width="1.7265625" customWidth="1"/>
    <col min="155" max="156" width="1.7265625" customWidth="1"/>
    <col min="159" max="160" width="1.7265625" customWidth="1"/>
    <col min="163" max="164" width="1.7265625" customWidth="1"/>
    <col min="167" max="168" width="1.7265625" customWidth="1"/>
    <col min="171" max="172" width="1.7265625" customWidth="1"/>
    <col min="175" max="176" width="1.7265625" customWidth="1"/>
    <col min="179" max="180" width="1.7265625" customWidth="1"/>
    <col min="183" max="184" width="1.7265625" customWidth="1"/>
    <col min="187" max="188" width="1.7265625" customWidth="1"/>
    <col min="191" max="192" width="1.7265625" customWidth="1"/>
    <col min="195" max="196" width="1.7265625" customWidth="1"/>
    <col min="199" max="200" width="1.7265625" customWidth="1"/>
    <col min="203" max="204" width="1.7265625" customWidth="1"/>
    <col min="207" max="208" width="1.7265625" customWidth="1"/>
    <col min="211" max="212" width="1.7265625" customWidth="1"/>
    <col min="215" max="216" width="1.7265625" customWidth="1"/>
    <col min="219" max="220" width="1.7265625" customWidth="1"/>
    <col min="223" max="224" width="1.7265625" customWidth="1"/>
    <col min="227" max="228" width="1.7265625" customWidth="1"/>
    <col min="231" max="232" width="1.7265625" customWidth="1"/>
    <col min="235" max="236" width="1.7265625" customWidth="1"/>
    <col min="239" max="240" width="1.7265625" customWidth="1"/>
    <col min="243" max="244" width="1.7265625" customWidth="1"/>
    <col min="247" max="248" width="1.7265625" customWidth="1"/>
    <col min="251" max="252" width="1.7265625" customWidth="1"/>
    <col min="255" max="256" width="1.7265625" customWidth="1"/>
    <col min="259" max="260" width="1.7265625" customWidth="1"/>
    <col min="263" max="264" width="1.7265625" customWidth="1"/>
    <col min="267" max="268" width="1.7265625" customWidth="1"/>
    <col min="271" max="272" width="1.7265625" customWidth="1"/>
    <col min="275" max="276" width="1.7265625" customWidth="1"/>
    <col min="279" max="280" width="1.7265625" customWidth="1"/>
    <col min="283" max="284" width="1.7265625" customWidth="1"/>
    <col min="287" max="288" width="1.7265625" customWidth="1"/>
    <col min="291" max="292" width="1.7265625" customWidth="1"/>
    <col min="295" max="296" width="1.7265625" customWidth="1"/>
    <col min="299" max="300" width="1.7265625" customWidth="1"/>
    <col min="303" max="304" width="1.7265625" customWidth="1"/>
    <col min="307" max="308" width="1.7265625" customWidth="1"/>
    <col min="311" max="312" width="1.7265625" customWidth="1"/>
    <col min="315" max="316" width="1.7265625" customWidth="1"/>
    <col min="319" max="320" width="1.7265625" customWidth="1"/>
    <col min="323" max="324" width="1.7265625" customWidth="1"/>
    <col min="327" max="328" width="1.7265625" customWidth="1"/>
    <col min="331" max="332" width="1.7265625" customWidth="1"/>
    <col min="335" max="336" width="1.7265625" customWidth="1"/>
    <col min="339" max="340" width="1.7265625" customWidth="1"/>
    <col min="343" max="344" width="1.7265625" customWidth="1"/>
    <col min="347" max="348" width="1.7265625" customWidth="1"/>
    <col min="351" max="352" width="1.7265625" customWidth="1"/>
    <col min="355" max="356" width="1.7265625" customWidth="1"/>
    <col min="359" max="360" width="1.7265625" customWidth="1"/>
    <col min="363" max="364" width="1.7265625" customWidth="1"/>
    <col min="367" max="368" width="1.7265625" customWidth="1"/>
    <col min="371" max="372" width="1.7265625" customWidth="1"/>
    <col min="375" max="376" width="1.7265625" customWidth="1"/>
    <col min="379" max="380" width="1.7265625" customWidth="1"/>
    <col min="383" max="384" width="1.7265625" customWidth="1"/>
    <col min="387" max="388" width="1.7265625" customWidth="1"/>
    <col min="391" max="392" width="1.7265625" customWidth="1"/>
    <col min="395" max="396" width="1.7265625" customWidth="1"/>
    <col min="399" max="400" width="1.7265625" customWidth="1"/>
    <col min="403" max="404" width="1.7265625" customWidth="1"/>
    <col min="407" max="408" width="1.7265625" customWidth="1"/>
  </cols>
  <sheetData>
    <row r="1" spans="1:408" ht="15.75" customHeight="1" thickBot="1" x14ac:dyDescent="0.4">
      <c r="A1" s="124" t="str">
        <f>"ABRIL 2022"</f>
        <v>ABRIL 2022</v>
      </c>
      <c r="B1" s="125"/>
      <c r="C1" s="125"/>
      <c r="D1" s="125"/>
      <c r="E1" s="125"/>
      <c r="F1" s="126"/>
      <c r="G1" s="60"/>
      <c r="H1" s="60"/>
      <c r="I1" s="124" t="str">
        <f>"MAYO 2022"</f>
        <v>MAYO 2022</v>
      </c>
      <c r="J1" s="125"/>
      <c r="K1" s="125"/>
      <c r="L1" s="125"/>
      <c r="M1" s="125"/>
      <c r="N1" s="126"/>
      <c r="O1" s="60"/>
      <c r="P1" s="60"/>
      <c r="Q1" s="124" t="str">
        <f>"JUNIO 2022"</f>
        <v>JUNIO 2022</v>
      </c>
      <c r="R1" s="125"/>
      <c r="S1" s="125"/>
      <c r="T1" s="125"/>
      <c r="U1" s="125"/>
      <c r="V1" s="126"/>
      <c r="W1" s="60"/>
      <c r="X1" s="60"/>
      <c r="Y1" s="124" t="str">
        <f>"JULIO 2022"</f>
        <v>JULIO 2022</v>
      </c>
      <c r="Z1" s="125"/>
      <c r="AA1" s="125"/>
      <c r="AB1" s="125"/>
      <c r="AC1" s="125"/>
      <c r="AD1" s="126"/>
      <c r="AE1" s="60"/>
      <c r="AF1" s="60"/>
      <c r="AG1" s="124" t="str">
        <f>"AGOSTO 2022"</f>
        <v>AGOSTO 2022</v>
      </c>
      <c r="AH1" s="125"/>
      <c r="AI1" s="125"/>
      <c r="AJ1" s="125"/>
      <c r="AK1" s="125"/>
      <c r="AL1" s="126"/>
      <c r="AM1" s="60"/>
      <c r="AN1" s="60"/>
      <c r="AO1" s="124" t="str">
        <f>"SEPTIEMBRE 2022"</f>
        <v>SEPTIEMBRE 2022</v>
      </c>
      <c r="AP1" s="125"/>
      <c r="AQ1" s="125"/>
      <c r="AR1" s="125"/>
      <c r="AS1" s="125"/>
      <c r="AT1" s="126"/>
      <c r="AU1" s="60"/>
      <c r="AV1" s="60"/>
      <c r="AW1" s="124" t="str">
        <f>"OCTUBRE 2022"</f>
        <v>OCTUBRE 2022</v>
      </c>
      <c r="AX1" s="125"/>
      <c r="AY1" s="125"/>
      <c r="AZ1" s="125"/>
      <c r="BA1" s="125"/>
      <c r="BB1" s="126"/>
      <c r="BC1" s="60"/>
      <c r="BD1" s="60"/>
      <c r="BE1" s="124" t="str">
        <f>"NOVIEMBRE 2022"</f>
        <v>NOVIEMBRE 2022</v>
      </c>
      <c r="BF1" s="125"/>
      <c r="BG1" s="125"/>
      <c r="BH1" s="125"/>
      <c r="BI1" s="125"/>
      <c r="BJ1" s="126"/>
      <c r="BK1" s="60"/>
      <c r="BL1" s="60"/>
      <c r="BM1" s="124" t="str">
        <f>"DICIEMBRE 2022"</f>
        <v>DICIEMBRE 2022</v>
      </c>
      <c r="BN1" s="125"/>
      <c r="BO1" s="125"/>
      <c r="BP1" s="125"/>
      <c r="BQ1" s="125"/>
      <c r="BR1" s="126"/>
      <c r="BS1" s="60"/>
      <c r="BT1" s="60"/>
      <c r="BU1" s="124" t="str">
        <f>"ENERO 2023"</f>
        <v>ENERO 2023</v>
      </c>
      <c r="BV1" s="125"/>
      <c r="BW1" s="125"/>
      <c r="BX1" s="125"/>
      <c r="BY1" s="125"/>
      <c r="BZ1" s="126"/>
      <c r="CA1" s="60"/>
      <c r="CB1" s="60"/>
      <c r="CC1" s="124" t="str">
        <f>"FEBRERO 2023"</f>
        <v>FEBRERO 2023</v>
      </c>
      <c r="CD1" s="125"/>
      <c r="CE1" s="125"/>
      <c r="CF1" s="125"/>
      <c r="CG1" s="125"/>
      <c r="CH1" s="126"/>
      <c r="CI1" s="60"/>
      <c r="CJ1" s="60"/>
      <c r="CK1" s="124" t="str">
        <f>"MARZO 2023"</f>
        <v>MARZO 2023</v>
      </c>
      <c r="CL1" s="125"/>
      <c r="CM1" s="125"/>
      <c r="CN1" s="125"/>
      <c r="CO1" s="125"/>
      <c r="CP1" s="126"/>
      <c r="CQ1" s="60"/>
      <c r="CR1" s="60"/>
      <c r="CS1" s="127" t="str">
        <f>"ABRIL 2023"</f>
        <v>ABRIL 2023</v>
      </c>
      <c r="CT1" s="128"/>
      <c r="CU1" s="128"/>
      <c r="CV1" s="128"/>
      <c r="CW1" s="128"/>
      <c r="CX1" s="128"/>
      <c r="CY1" s="128"/>
      <c r="CZ1" s="129"/>
      <c r="DA1" s="124" t="str">
        <f>"MAYO 2023"</f>
        <v>MAYO 2023</v>
      </c>
      <c r="DB1" s="125"/>
      <c r="DC1" s="125"/>
      <c r="DD1" s="125"/>
      <c r="DE1" s="125"/>
      <c r="DF1" s="125"/>
      <c r="DG1" s="125"/>
      <c r="DH1" s="126"/>
      <c r="DI1" s="127" t="str">
        <f>"JUNIO 2023"</f>
        <v>JUNIO 2023</v>
      </c>
      <c r="DJ1" s="128"/>
      <c r="DK1" s="128"/>
      <c r="DL1" s="128"/>
      <c r="DM1" s="128"/>
      <c r="DN1" s="128"/>
      <c r="DO1" s="128"/>
      <c r="DP1" s="129"/>
      <c r="DQ1" s="124" t="str">
        <f>"JULIO 2023"</f>
        <v>JULIO 2023</v>
      </c>
      <c r="DR1" s="125"/>
      <c r="DS1" s="125"/>
      <c r="DT1" s="125"/>
      <c r="DU1" s="125"/>
      <c r="DV1" s="125"/>
      <c r="DW1" s="125"/>
      <c r="DX1" s="126"/>
      <c r="DY1" s="127" t="str">
        <f>"AGOSTO 2023"</f>
        <v>AGOSTO 2023</v>
      </c>
      <c r="DZ1" s="128"/>
      <c r="EA1" s="128"/>
      <c r="EB1" s="128"/>
      <c r="EC1" s="128"/>
      <c r="ED1" s="128"/>
      <c r="EE1" s="128"/>
      <c r="EF1" s="129"/>
      <c r="EG1" s="124" t="str">
        <f>"SEPTIEMBRE 2023"</f>
        <v>SEPTIEMBRE 2023</v>
      </c>
      <c r="EH1" s="125"/>
      <c r="EI1" s="125"/>
      <c r="EJ1" s="125"/>
      <c r="EK1" s="125"/>
      <c r="EL1" s="125"/>
      <c r="EM1" s="125"/>
      <c r="EN1" s="126"/>
      <c r="EO1" s="127" t="str">
        <f>"OCTUBRE 2023"</f>
        <v>OCTUBRE 2023</v>
      </c>
      <c r="EP1" s="128"/>
      <c r="EQ1" s="128"/>
      <c r="ER1" s="128"/>
      <c r="ES1" s="128"/>
      <c r="ET1" s="128"/>
      <c r="EU1" s="128"/>
      <c r="EV1" s="129"/>
      <c r="EW1" s="124" t="str">
        <f>"NOVIEMBRE 2023"</f>
        <v>NOVIEMBRE 2023</v>
      </c>
      <c r="EX1" s="125"/>
      <c r="EY1" s="125"/>
      <c r="EZ1" s="125"/>
      <c r="FA1" s="125"/>
      <c r="FB1" s="125"/>
      <c r="FC1" s="125"/>
      <c r="FD1" s="126"/>
      <c r="FE1" s="127" t="str">
        <f>"DICIEMBRE 2023"</f>
        <v>DICIEMBRE 2023</v>
      </c>
      <c r="FF1" s="128"/>
      <c r="FG1" s="128"/>
      <c r="FH1" s="128"/>
      <c r="FI1" s="128"/>
      <c r="FJ1" s="128"/>
      <c r="FK1" s="128"/>
      <c r="FL1" s="129"/>
      <c r="FM1" s="124" t="str">
        <f>"ENERO 2024"</f>
        <v>ENERO 2024</v>
      </c>
      <c r="FN1" s="125"/>
      <c r="FO1" s="125"/>
      <c r="FP1" s="125"/>
      <c r="FQ1" s="125"/>
      <c r="FR1" s="125"/>
      <c r="FS1" s="125"/>
      <c r="FT1" s="126"/>
      <c r="FU1" s="127" t="str">
        <f>"FEBRERO 2024"</f>
        <v>FEBRERO 2024</v>
      </c>
      <c r="FV1" s="128"/>
      <c r="FW1" s="128"/>
      <c r="FX1" s="128"/>
      <c r="FY1" s="128"/>
      <c r="FZ1" s="128"/>
      <c r="GA1" s="128"/>
      <c r="GB1" s="129"/>
      <c r="GC1" s="124" t="str">
        <f>"MARZO 2024"</f>
        <v>MARZO 2024</v>
      </c>
      <c r="GD1" s="125"/>
      <c r="GE1" s="125"/>
      <c r="GF1" s="125"/>
      <c r="GG1" s="125"/>
      <c r="GH1" s="125"/>
      <c r="GI1" s="125"/>
      <c r="GJ1" s="126"/>
      <c r="GK1" s="127" t="str">
        <f>"ABRIL 2024"</f>
        <v>ABRIL 2024</v>
      </c>
      <c r="GL1" s="128"/>
      <c r="GM1" s="128"/>
      <c r="GN1" s="128"/>
      <c r="GO1" s="128"/>
      <c r="GP1" s="128"/>
      <c r="GQ1" s="128"/>
      <c r="GR1" s="129"/>
      <c r="GS1" s="124" t="str">
        <f>"MAYO 2024"</f>
        <v>MAYO 2024</v>
      </c>
      <c r="GT1" s="125"/>
      <c r="GU1" s="125"/>
      <c r="GV1" s="125"/>
      <c r="GW1" s="125"/>
      <c r="GX1" s="125"/>
      <c r="GY1" s="125"/>
      <c r="GZ1" s="126"/>
      <c r="HA1" s="127" t="str">
        <f>"JUNIO 2024"</f>
        <v>JUNIO 2024</v>
      </c>
      <c r="HB1" s="128"/>
      <c r="HC1" s="128"/>
      <c r="HD1" s="128"/>
      <c r="HE1" s="128"/>
      <c r="HF1" s="128"/>
      <c r="HG1" s="128"/>
      <c r="HH1" s="129"/>
      <c r="HI1" s="124" t="str">
        <f>"JULIO 2024"</f>
        <v>JULIO 2024</v>
      </c>
      <c r="HJ1" s="125"/>
      <c r="HK1" s="125"/>
      <c r="HL1" s="125"/>
      <c r="HM1" s="125"/>
      <c r="HN1" s="125"/>
      <c r="HO1" s="125"/>
      <c r="HP1" s="126"/>
      <c r="HQ1" s="127" t="str">
        <f>"AGOSTO 2024"</f>
        <v>AGOSTO 2024</v>
      </c>
      <c r="HR1" s="128"/>
      <c r="HS1" s="128"/>
      <c r="HT1" s="128"/>
      <c r="HU1" s="128"/>
      <c r="HV1" s="128"/>
      <c r="HW1" s="128"/>
      <c r="HX1" s="129"/>
      <c r="HY1" s="124" t="str">
        <f>"SEPTIEMBRE 2024"</f>
        <v>SEPTIEMBRE 2024</v>
      </c>
      <c r="HZ1" s="125"/>
      <c r="IA1" s="125"/>
      <c r="IB1" s="125"/>
      <c r="IC1" s="125"/>
      <c r="ID1" s="125"/>
      <c r="IE1" s="125"/>
      <c r="IF1" s="126"/>
      <c r="IG1" s="127" t="str">
        <f>"OCTUBRE 2024"</f>
        <v>OCTUBRE 2024</v>
      </c>
      <c r="IH1" s="128"/>
      <c r="II1" s="128"/>
      <c r="IJ1" s="128"/>
      <c r="IK1" s="128"/>
      <c r="IL1" s="128"/>
      <c r="IM1" s="128"/>
      <c r="IN1" s="129"/>
      <c r="IO1" s="124" t="str">
        <f>"NOVIEMBRE 2024"</f>
        <v>NOVIEMBRE 2024</v>
      </c>
      <c r="IP1" s="125"/>
      <c r="IQ1" s="125"/>
      <c r="IR1" s="125"/>
      <c r="IS1" s="125"/>
      <c r="IT1" s="125"/>
      <c r="IU1" s="125"/>
      <c r="IV1" s="126"/>
      <c r="IW1" s="127" t="str">
        <f>"DICIEMBRE 2024"</f>
        <v>DICIEMBRE 2024</v>
      </c>
      <c r="IX1" s="128"/>
      <c r="IY1" s="128"/>
      <c r="IZ1" s="128"/>
      <c r="JA1" s="128"/>
      <c r="JB1" s="128"/>
      <c r="JC1" s="128"/>
      <c r="JD1" s="129"/>
      <c r="JE1" s="127" t="str">
        <f>"ENERO 2025"</f>
        <v>ENERO 2025</v>
      </c>
      <c r="JF1" s="128"/>
      <c r="JG1" s="128"/>
      <c r="JH1" s="128"/>
      <c r="JI1" s="128"/>
      <c r="JJ1" s="128"/>
      <c r="JK1" s="128"/>
      <c r="JL1" s="129"/>
      <c r="JM1" s="127" t="str">
        <f>"FEBRERO 2025"</f>
        <v>FEBRERO 2025</v>
      </c>
      <c r="JN1" s="128"/>
      <c r="JO1" s="128"/>
      <c r="JP1" s="128"/>
      <c r="JQ1" s="128"/>
      <c r="JR1" s="128"/>
      <c r="JS1" s="128"/>
      <c r="JT1" s="129"/>
      <c r="JU1" s="127" t="str">
        <f>"MARZO 2025"</f>
        <v>MARZO 2025</v>
      </c>
      <c r="JV1" s="128"/>
      <c r="JW1" s="128"/>
      <c r="JX1" s="128"/>
      <c r="JY1" s="128"/>
      <c r="JZ1" s="128"/>
      <c r="KA1" s="128"/>
      <c r="KB1" s="129"/>
      <c r="KC1" s="127" t="str">
        <f>"ABRIL 2025"</f>
        <v>ABRIL 2025</v>
      </c>
      <c r="KD1" s="128"/>
      <c r="KE1" s="128"/>
      <c r="KF1" s="128"/>
      <c r="KG1" s="128"/>
      <c r="KH1" s="128"/>
      <c r="KI1" s="128"/>
      <c r="KJ1" s="129"/>
      <c r="KK1" s="127" t="str">
        <f>"MAYO 2025"</f>
        <v>MAYO 2025</v>
      </c>
      <c r="KL1" s="128"/>
      <c r="KM1" s="128"/>
      <c r="KN1" s="128"/>
      <c r="KO1" s="128"/>
      <c r="KP1" s="128"/>
      <c r="KQ1" s="128"/>
      <c r="KR1" s="129"/>
      <c r="KS1" s="127" t="str">
        <f>"JUNIO 2025"</f>
        <v>JUNIO 2025</v>
      </c>
      <c r="KT1" s="128"/>
      <c r="KU1" s="128"/>
      <c r="KV1" s="128"/>
      <c r="KW1" s="128"/>
      <c r="KX1" s="128"/>
      <c r="KY1" s="128"/>
      <c r="KZ1" s="129"/>
      <c r="LA1" s="127" t="str">
        <f>"JULIO 2025"</f>
        <v>JULIO 2025</v>
      </c>
      <c r="LB1" s="128"/>
      <c r="LC1" s="128"/>
      <c r="LD1" s="128"/>
      <c r="LE1" s="128"/>
      <c r="LF1" s="128"/>
      <c r="LG1" s="128"/>
      <c r="LH1" s="129"/>
      <c r="LI1" s="127" t="str">
        <f>"AGOSTO 2025"</f>
        <v>AGOSTO 2025</v>
      </c>
      <c r="LJ1" s="128"/>
      <c r="LK1" s="128"/>
      <c r="LL1" s="128"/>
      <c r="LM1" s="128"/>
      <c r="LN1" s="128"/>
      <c r="LO1" s="128"/>
      <c r="LP1" s="129"/>
      <c r="LQ1" s="127" t="str">
        <f>"SEPTIEMBRE 2025"</f>
        <v>SEPTIEMBRE 2025</v>
      </c>
      <c r="LR1" s="128"/>
      <c r="LS1" s="128"/>
      <c r="LT1" s="128"/>
      <c r="LU1" s="128"/>
      <c r="LV1" s="128"/>
      <c r="LW1" s="128"/>
      <c r="LX1" s="129"/>
      <c r="LY1" s="127" t="str">
        <f>"OCTUBRE 2025"</f>
        <v>OCTUBRE 2025</v>
      </c>
      <c r="LZ1" s="128"/>
      <c r="MA1" s="128"/>
      <c r="MB1" s="128"/>
      <c r="MC1" s="128"/>
      <c r="MD1" s="128"/>
      <c r="ME1" s="128"/>
      <c r="MF1" s="129"/>
      <c r="MG1" s="127" t="str">
        <f>"NOVIEMBRE 2025"</f>
        <v>NOVIEMBRE 2025</v>
      </c>
      <c r="MH1" s="128"/>
      <c r="MI1" s="128"/>
      <c r="MJ1" s="128"/>
      <c r="MK1" s="128"/>
      <c r="ML1" s="128"/>
      <c r="MM1" s="128"/>
      <c r="MN1" s="129"/>
      <c r="MO1" s="127" t="str">
        <f>"DICIEMBRE 2025"</f>
        <v>DICIEMBRE 2025</v>
      </c>
      <c r="MP1" s="128"/>
      <c r="MQ1" s="128"/>
      <c r="MR1" s="128"/>
      <c r="MS1" s="128"/>
      <c r="MT1" s="128"/>
      <c r="MU1" s="128"/>
      <c r="MV1" s="129"/>
      <c r="MW1" s="127" t="str">
        <f>"ENERO 2026"</f>
        <v>ENERO 2026</v>
      </c>
      <c r="MX1" s="128"/>
      <c r="MY1" s="128"/>
      <c r="MZ1" s="128"/>
      <c r="NA1" s="128"/>
      <c r="NB1" s="128"/>
      <c r="NC1" s="128"/>
      <c r="ND1" s="129"/>
      <c r="NE1" s="127" t="str">
        <f>"FEBRERO 2026"</f>
        <v>FEBRERO 2026</v>
      </c>
      <c r="NF1" s="128"/>
      <c r="NG1" s="128"/>
      <c r="NH1" s="128"/>
      <c r="NI1" s="128"/>
      <c r="NJ1" s="128"/>
      <c r="NK1" s="128"/>
      <c r="NL1" s="129"/>
      <c r="NM1" s="127" t="str">
        <f>"MARZO 2026"</f>
        <v>MARZO 2026</v>
      </c>
      <c r="NN1" s="128"/>
      <c r="NO1" s="128"/>
      <c r="NP1" s="128"/>
      <c r="NQ1" s="128"/>
      <c r="NR1" s="128"/>
      <c r="NS1" s="128"/>
      <c r="NT1" s="129"/>
      <c r="NU1" s="127" t="str">
        <f>"ABRIL 2026"</f>
        <v>ABRIL 2026</v>
      </c>
      <c r="NV1" s="128"/>
      <c r="NW1" s="128"/>
      <c r="NX1" s="128"/>
      <c r="NY1" s="128"/>
      <c r="NZ1" s="128"/>
      <c r="OA1" s="128"/>
      <c r="OB1" s="129"/>
      <c r="OC1" s="127" t="str">
        <f>"MAYO 2026"</f>
        <v>MAYO 2026</v>
      </c>
      <c r="OD1" s="128"/>
      <c r="OE1" s="128"/>
      <c r="OF1" s="128"/>
      <c r="OG1" s="128"/>
      <c r="OH1" s="128"/>
      <c r="OI1" s="128"/>
      <c r="OJ1" s="129"/>
      <c r="OK1" s="127" t="str">
        <f>"JUNIO 2026"</f>
        <v>JUNIO 2026</v>
      </c>
      <c r="OL1" s="128"/>
      <c r="OM1" s="128"/>
      <c r="ON1" s="128"/>
      <c r="OO1" s="128"/>
      <c r="OP1" s="128"/>
      <c r="OQ1" s="128"/>
      <c r="OR1" s="129"/>
    </row>
    <row r="2" spans="1:408" ht="15.75" customHeight="1" thickBot="1" x14ac:dyDescent="0.4">
      <c r="A2" s="136" t="s">
        <v>0</v>
      </c>
      <c r="B2" s="137"/>
      <c r="C2" s="61"/>
      <c r="D2" s="61"/>
      <c r="E2" s="139" t="s">
        <v>1</v>
      </c>
      <c r="F2" s="141"/>
      <c r="G2" s="61"/>
      <c r="H2" s="61"/>
      <c r="I2" s="136" t="s">
        <v>0</v>
      </c>
      <c r="J2" s="137"/>
      <c r="K2" s="61"/>
      <c r="L2" s="61"/>
      <c r="M2" s="139" t="s">
        <v>1</v>
      </c>
      <c r="N2" s="141"/>
      <c r="O2" s="61"/>
      <c r="P2" s="61"/>
      <c r="Q2" s="136" t="s">
        <v>0</v>
      </c>
      <c r="R2" s="137"/>
      <c r="S2" s="61"/>
      <c r="T2" s="61"/>
      <c r="U2" s="139" t="s">
        <v>1</v>
      </c>
      <c r="V2" s="141"/>
      <c r="W2" s="61"/>
      <c r="X2" s="61"/>
      <c r="Y2" s="136" t="s">
        <v>0</v>
      </c>
      <c r="Z2" s="137"/>
      <c r="AA2" s="61"/>
      <c r="AB2" s="61"/>
      <c r="AC2" s="139" t="s">
        <v>1</v>
      </c>
      <c r="AD2" s="141"/>
      <c r="AE2" s="61"/>
      <c r="AF2" s="61"/>
      <c r="AG2" s="136" t="s">
        <v>0</v>
      </c>
      <c r="AH2" s="137"/>
      <c r="AI2" s="61"/>
      <c r="AJ2" s="61"/>
      <c r="AK2" s="139" t="s">
        <v>1</v>
      </c>
      <c r="AL2" s="141"/>
      <c r="AM2" s="61"/>
      <c r="AN2" s="61"/>
      <c r="AO2" s="136" t="s">
        <v>0</v>
      </c>
      <c r="AP2" s="137"/>
      <c r="AQ2" s="61"/>
      <c r="AR2" s="61"/>
      <c r="AS2" s="139" t="s">
        <v>1</v>
      </c>
      <c r="AT2" s="141"/>
      <c r="AU2" s="61"/>
      <c r="AV2" s="61"/>
      <c r="AW2" s="136" t="s">
        <v>0</v>
      </c>
      <c r="AX2" s="137"/>
      <c r="AY2" s="61"/>
      <c r="AZ2" s="61"/>
      <c r="BA2" s="139" t="s">
        <v>1</v>
      </c>
      <c r="BB2" s="141"/>
      <c r="BC2" s="61"/>
      <c r="BD2" s="61"/>
      <c r="BE2" s="136" t="s">
        <v>0</v>
      </c>
      <c r="BF2" s="137"/>
      <c r="BG2" s="61"/>
      <c r="BH2" s="61"/>
      <c r="BI2" s="139" t="s">
        <v>1</v>
      </c>
      <c r="BJ2" s="141"/>
      <c r="BK2" s="61"/>
      <c r="BL2" s="61"/>
      <c r="BM2" s="136" t="s">
        <v>0</v>
      </c>
      <c r="BN2" s="137"/>
      <c r="BO2" s="61"/>
      <c r="BP2" s="61"/>
      <c r="BQ2" s="139" t="s">
        <v>1</v>
      </c>
      <c r="BR2" s="141"/>
      <c r="BS2" s="61"/>
      <c r="BT2" s="61"/>
      <c r="BU2" s="136" t="s">
        <v>0</v>
      </c>
      <c r="BV2" s="137"/>
      <c r="BW2" s="61"/>
      <c r="BX2" s="61"/>
      <c r="BY2" s="139" t="s">
        <v>1</v>
      </c>
      <c r="BZ2" s="141"/>
      <c r="CA2" s="61"/>
      <c r="CB2" s="61"/>
      <c r="CC2" s="136" t="s">
        <v>0</v>
      </c>
      <c r="CD2" s="137"/>
      <c r="CE2" s="61"/>
      <c r="CF2" s="61"/>
      <c r="CG2" s="139" t="s">
        <v>1</v>
      </c>
      <c r="CH2" s="141"/>
      <c r="CI2" s="61"/>
      <c r="CJ2" s="61"/>
      <c r="CK2" s="136" t="s">
        <v>0</v>
      </c>
      <c r="CL2" s="137"/>
      <c r="CM2" s="61"/>
      <c r="CN2" s="61"/>
      <c r="CO2" s="139" t="s">
        <v>1</v>
      </c>
      <c r="CP2" s="141"/>
      <c r="CQ2" s="61"/>
      <c r="CR2" s="61"/>
      <c r="CS2" s="136" t="s">
        <v>0</v>
      </c>
      <c r="CT2" s="137"/>
      <c r="CU2" s="61"/>
      <c r="CV2" s="61"/>
      <c r="CW2" s="139" t="s">
        <v>1</v>
      </c>
      <c r="CX2" s="141"/>
      <c r="CY2" s="61"/>
      <c r="CZ2" s="61"/>
      <c r="DA2" s="136" t="s">
        <v>0</v>
      </c>
      <c r="DB2" s="137"/>
      <c r="DC2" s="61"/>
      <c r="DD2" s="61"/>
      <c r="DE2" s="139" t="s">
        <v>1</v>
      </c>
      <c r="DF2" s="141"/>
      <c r="DG2" s="61"/>
      <c r="DH2" s="61"/>
      <c r="DI2" s="136" t="s">
        <v>0</v>
      </c>
      <c r="DJ2" s="137"/>
      <c r="DK2" s="61"/>
      <c r="DL2" s="61"/>
      <c r="DM2" s="139" t="s">
        <v>1</v>
      </c>
      <c r="DN2" s="141"/>
      <c r="DO2" s="61"/>
      <c r="DP2" s="61"/>
      <c r="DQ2" s="136" t="s">
        <v>0</v>
      </c>
      <c r="DR2" s="137"/>
      <c r="DS2" s="61"/>
      <c r="DT2" s="61"/>
      <c r="DU2" s="139" t="s">
        <v>1</v>
      </c>
      <c r="DV2" s="141"/>
      <c r="DW2" s="61"/>
      <c r="DX2" s="61"/>
      <c r="DY2" s="136" t="s">
        <v>0</v>
      </c>
      <c r="DZ2" s="137"/>
      <c r="EA2" s="61"/>
      <c r="EB2" s="61"/>
      <c r="EC2" s="139" t="s">
        <v>1</v>
      </c>
      <c r="ED2" s="141"/>
      <c r="EE2" s="61"/>
      <c r="EF2" s="61"/>
      <c r="EG2" s="136" t="s">
        <v>0</v>
      </c>
      <c r="EH2" s="137"/>
      <c r="EI2" s="61"/>
      <c r="EJ2" s="61"/>
      <c r="EK2" s="139" t="s">
        <v>1</v>
      </c>
      <c r="EL2" s="141"/>
      <c r="EM2" s="61"/>
      <c r="EN2" s="61"/>
      <c r="EO2" s="136" t="s">
        <v>0</v>
      </c>
      <c r="EP2" s="137"/>
      <c r="EQ2" s="61"/>
      <c r="ER2" s="61"/>
      <c r="ES2" s="139" t="s">
        <v>1</v>
      </c>
      <c r="ET2" s="141"/>
      <c r="EU2" s="61"/>
      <c r="EV2" s="61"/>
      <c r="EW2" s="136" t="s">
        <v>0</v>
      </c>
      <c r="EX2" s="137"/>
      <c r="EY2" s="61"/>
      <c r="EZ2" s="61"/>
      <c r="FA2" s="139" t="s">
        <v>1</v>
      </c>
      <c r="FB2" s="141"/>
      <c r="FC2" s="61"/>
      <c r="FD2" s="61"/>
      <c r="FE2" s="136" t="s">
        <v>0</v>
      </c>
      <c r="FF2" s="137"/>
      <c r="FG2" s="61"/>
      <c r="FH2" s="61"/>
      <c r="FI2" s="139" t="s">
        <v>1</v>
      </c>
      <c r="FJ2" s="141"/>
      <c r="FK2" s="61"/>
      <c r="FL2" s="61"/>
      <c r="FM2" s="136" t="s">
        <v>0</v>
      </c>
      <c r="FN2" s="137"/>
      <c r="FO2" s="61"/>
      <c r="FP2" s="61"/>
      <c r="FQ2" s="139" t="s">
        <v>1</v>
      </c>
      <c r="FR2" s="141"/>
      <c r="FS2" s="61"/>
      <c r="FT2" s="61"/>
      <c r="FU2" s="136" t="s">
        <v>0</v>
      </c>
      <c r="FV2" s="137"/>
      <c r="FW2" s="61"/>
      <c r="FX2" s="61"/>
      <c r="FY2" s="139" t="s">
        <v>1</v>
      </c>
      <c r="FZ2" s="141"/>
      <c r="GA2" s="61"/>
      <c r="GB2" s="61"/>
      <c r="GC2" s="130" t="s">
        <v>0</v>
      </c>
      <c r="GD2" s="131"/>
      <c r="GE2" s="61"/>
      <c r="GF2" s="61"/>
      <c r="GG2" s="133" t="s">
        <v>1</v>
      </c>
      <c r="GH2" s="135"/>
      <c r="GI2" s="61"/>
      <c r="GJ2" s="61"/>
      <c r="GK2" s="136" t="s">
        <v>0</v>
      </c>
      <c r="GL2" s="137"/>
      <c r="GM2" s="61"/>
      <c r="GN2" s="61"/>
      <c r="GO2" s="139" t="s">
        <v>1</v>
      </c>
      <c r="GP2" s="141"/>
      <c r="GQ2" s="61"/>
      <c r="GR2" s="61"/>
      <c r="GS2" s="136" t="s">
        <v>0</v>
      </c>
      <c r="GT2" s="137"/>
      <c r="GU2" s="61"/>
      <c r="GV2" s="61"/>
      <c r="GW2" s="139" t="s">
        <v>1</v>
      </c>
      <c r="GX2" s="141"/>
      <c r="GY2" s="61"/>
      <c r="GZ2" s="61"/>
      <c r="HA2" s="136" t="s">
        <v>0</v>
      </c>
      <c r="HB2" s="137"/>
      <c r="HC2" s="61"/>
      <c r="HD2" s="61"/>
      <c r="HE2" s="139" t="s">
        <v>1</v>
      </c>
      <c r="HF2" s="141"/>
      <c r="HG2" s="61"/>
      <c r="HH2" s="61"/>
      <c r="HI2" s="130" t="s">
        <v>0</v>
      </c>
      <c r="HJ2" s="131"/>
      <c r="HK2" s="61"/>
      <c r="HL2" s="61"/>
      <c r="HM2" s="133" t="s">
        <v>1</v>
      </c>
      <c r="HN2" s="135"/>
      <c r="HO2" s="61"/>
      <c r="HP2" s="61"/>
      <c r="HQ2" s="136" t="s">
        <v>0</v>
      </c>
      <c r="HR2" s="137"/>
      <c r="HS2" s="61"/>
      <c r="HT2" s="61"/>
      <c r="HU2" s="139" t="s">
        <v>1</v>
      </c>
      <c r="HV2" s="141"/>
      <c r="HW2" s="61"/>
      <c r="HX2" s="61"/>
      <c r="HY2" s="136" t="s">
        <v>0</v>
      </c>
      <c r="HZ2" s="137"/>
      <c r="IA2" s="61"/>
      <c r="IB2" s="61"/>
      <c r="IC2" s="139" t="s">
        <v>1</v>
      </c>
      <c r="ID2" s="141"/>
      <c r="IE2" s="61"/>
      <c r="IF2" s="61"/>
      <c r="IG2" s="136" t="s">
        <v>0</v>
      </c>
      <c r="IH2" s="137"/>
      <c r="II2" s="61"/>
      <c r="IJ2" s="61"/>
      <c r="IK2" s="139" t="s">
        <v>1</v>
      </c>
      <c r="IL2" s="141"/>
      <c r="IM2" s="61"/>
      <c r="IN2" s="61"/>
      <c r="IO2" s="130" t="s">
        <v>0</v>
      </c>
      <c r="IP2" s="131"/>
      <c r="IQ2" s="61"/>
      <c r="IR2" s="61"/>
      <c r="IS2" s="133" t="s">
        <v>1</v>
      </c>
      <c r="IT2" s="135"/>
      <c r="IU2" s="61"/>
      <c r="IV2" s="61"/>
      <c r="IW2" s="136" t="s">
        <v>0</v>
      </c>
      <c r="IX2" s="137"/>
      <c r="IY2" s="61"/>
      <c r="IZ2" s="61"/>
      <c r="JA2" s="139" t="s">
        <v>1</v>
      </c>
      <c r="JB2" s="141"/>
      <c r="JC2" s="61"/>
      <c r="JD2" s="61"/>
      <c r="JE2" s="136" t="s">
        <v>0</v>
      </c>
      <c r="JF2" s="137"/>
      <c r="JG2" s="61"/>
      <c r="JH2" s="61"/>
      <c r="JI2" s="139" t="s">
        <v>1</v>
      </c>
      <c r="JJ2" s="141"/>
      <c r="JK2" s="61"/>
      <c r="JL2" s="61"/>
      <c r="JM2" s="136" t="s">
        <v>0</v>
      </c>
      <c r="JN2" s="137"/>
      <c r="JO2" s="61"/>
      <c r="JP2" s="61"/>
      <c r="JQ2" s="139" t="s">
        <v>1</v>
      </c>
      <c r="JR2" s="141"/>
      <c r="JS2" s="61"/>
      <c r="JT2" s="61"/>
      <c r="JU2" s="136" t="s">
        <v>0</v>
      </c>
      <c r="JV2" s="137"/>
      <c r="JW2" s="61"/>
      <c r="JX2" s="61"/>
      <c r="JY2" s="139" t="s">
        <v>1</v>
      </c>
      <c r="JZ2" s="141"/>
      <c r="KA2" s="61"/>
      <c r="KB2" s="61"/>
      <c r="KC2" s="136" t="s">
        <v>0</v>
      </c>
      <c r="KD2" s="137"/>
      <c r="KE2" s="61"/>
      <c r="KF2" s="61"/>
      <c r="KG2" s="139" t="s">
        <v>1</v>
      </c>
      <c r="KH2" s="141"/>
      <c r="KI2" s="61"/>
      <c r="KJ2" s="61"/>
      <c r="KK2" s="136" t="s">
        <v>0</v>
      </c>
      <c r="KL2" s="137"/>
      <c r="KM2" s="61"/>
      <c r="KN2" s="61"/>
      <c r="KO2" s="139" t="s">
        <v>1</v>
      </c>
      <c r="KP2" s="141"/>
      <c r="KQ2" s="61"/>
      <c r="KR2" s="61"/>
      <c r="KS2" s="136" t="s">
        <v>0</v>
      </c>
      <c r="KT2" s="137"/>
      <c r="KU2" s="61"/>
      <c r="KV2" s="61"/>
      <c r="KW2" s="139" t="s">
        <v>1</v>
      </c>
      <c r="KX2" s="141"/>
      <c r="KY2" s="61"/>
      <c r="KZ2" s="61"/>
      <c r="LA2" s="136" t="s">
        <v>0</v>
      </c>
      <c r="LB2" s="137"/>
      <c r="LC2" s="61"/>
      <c r="LD2" s="61"/>
      <c r="LE2" s="139" t="s">
        <v>1</v>
      </c>
      <c r="LF2" s="141"/>
      <c r="LG2" s="61"/>
      <c r="LH2" s="61"/>
      <c r="LI2" s="136" t="s">
        <v>0</v>
      </c>
      <c r="LJ2" s="137"/>
      <c r="LK2" s="61"/>
      <c r="LL2" s="61"/>
      <c r="LM2" s="139" t="s">
        <v>1</v>
      </c>
      <c r="LN2" s="141"/>
      <c r="LO2" s="61"/>
      <c r="LP2" s="61"/>
      <c r="LQ2" s="136" t="s">
        <v>0</v>
      </c>
      <c r="LR2" s="137"/>
      <c r="LS2" s="61"/>
      <c r="LT2" s="61"/>
      <c r="LU2" s="139" t="s">
        <v>1</v>
      </c>
      <c r="LV2" s="141"/>
      <c r="LW2" s="61"/>
      <c r="LX2" s="61"/>
      <c r="LY2" s="136" t="s">
        <v>0</v>
      </c>
      <c r="LZ2" s="137"/>
      <c r="MA2" s="61"/>
      <c r="MB2" s="61"/>
      <c r="MC2" s="139" t="s">
        <v>1</v>
      </c>
      <c r="MD2" s="141"/>
      <c r="ME2" s="61"/>
      <c r="MF2" s="61"/>
      <c r="MG2" s="136" t="s">
        <v>0</v>
      </c>
      <c r="MH2" s="137"/>
      <c r="MI2" s="61"/>
      <c r="MJ2" s="61"/>
      <c r="MK2" s="139" t="s">
        <v>1</v>
      </c>
      <c r="ML2" s="141"/>
      <c r="MM2" s="61"/>
      <c r="MN2" s="61"/>
      <c r="MO2" s="136" t="s">
        <v>0</v>
      </c>
      <c r="MP2" s="137"/>
      <c r="MQ2" s="61"/>
      <c r="MR2" s="61"/>
      <c r="MS2" s="139" t="s">
        <v>1</v>
      </c>
      <c r="MT2" s="141"/>
      <c r="MU2" s="61"/>
      <c r="MV2" s="61"/>
      <c r="MW2" s="136" t="s">
        <v>0</v>
      </c>
      <c r="MX2" s="137"/>
      <c r="MY2" s="61"/>
      <c r="MZ2" s="61"/>
      <c r="NA2" s="139" t="s">
        <v>1</v>
      </c>
      <c r="NB2" s="141"/>
      <c r="NC2" s="61"/>
      <c r="ND2" s="61"/>
      <c r="NE2" s="136" t="s">
        <v>0</v>
      </c>
      <c r="NF2" s="137"/>
      <c r="NG2" s="61"/>
      <c r="NH2" s="61"/>
      <c r="NI2" s="139" t="s">
        <v>1</v>
      </c>
      <c r="NJ2" s="141"/>
      <c r="NK2" s="61"/>
      <c r="NL2" s="61"/>
      <c r="NM2" s="136" t="s">
        <v>0</v>
      </c>
      <c r="NN2" s="137"/>
      <c r="NO2" s="61"/>
      <c r="NP2" s="61"/>
      <c r="NQ2" s="139" t="s">
        <v>1</v>
      </c>
      <c r="NR2" s="141"/>
      <c r="NS2" s="61"/>
      <c r="NT2" s="61"/>
      <c r="NU2" s="136" t="s">
        <v>0</v>
      </c>
      <c r="NV2" s="137"/>
      <c r="NW2" s="61"/>
      <c r="NX2" s="61"/>
      <c r="NY2" s="139" t="s">
        <v>1</v>
      </c>
      <c r="NZ2" s="141"/>
      <c r="OA2" s="61"/>
      <c r="OB2" s="61"/>
      <c r="OC2" s="136" t="s">
        <v>0</v>
      </c>
      <c r="OD2" s="137"/>
      <c r="OE2" s="61"/>
      <c r="OF2" s="61"/>
      <c r="OG2" s="139" t="s">
        <v>1</v>
      </c>
      <c r="OH2" s="141"/>
      <c r="OI2" s="61"/>
      <c r="OJ2" s="61"/>
      <c r="OK2" s="136" t="s">
        <v>0</v>
      </c>
      <c r="OL2" s="137"/>
      <c r="OM2" s="61"/>
      <c r="ON2" s="61"/>
      <c r="OO2" s="139" t="s">
        <v>1</v>
      </c>
      <c r="OP2" s="141"/>
      <c r="OQ2" s="61"/>
      <c r="OR2" s="61"/>
    </row>
    <row r="3" spans="1:408" ht="26.5" thickBot="1" x14ac:dyDescent="0.4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  <c r="MW3" s="44" t="s">
        <v>16</v>
      </c>
      <c r="MX3" s="56" t="s">
        <v>17</v>
      </c>
      <c r="MY3" s="62"/>
      <c r="MZ3" s="62"/>
      <c r="NA3" s="44" t="s">
        <v>16</v>
      </c>
      <c r="NB3" s="56" t="s">
        <v>17</v>
      </c>
      <c r="NC3" s="62"/>
      <c r="ND3" s="62"/>
      <c r="NE3" s="44" t="s">
        <v>16</v>
      </c>
      <c r="NF3" s="56" t="s">
        <v>17</v>
      </c>
      <c r="NG3" s="62"/>
      <c r="NH3" s="62"/>
      <c r="NI3" s="44" t="s">
        <v>16</v>
      </c>
      <c r="NJ3" s="56" t="s">
        <v>17</v>
      </c>
      <c r="NK3" s="62"/>
      <c r="NL3" s="62"/>
      <c r="NM3" s="44" t="s">
        <v>16</v>
      </c>
      <c r="NN3" s="56" t="s">
        <v>17</v>
      </c>
      <c r="NO3" s="62"/>
      <c r="NP3" s="62"/>
      <c r="NQ3" s="44" t="s">
        <v>16</v>
      </c>
      <c r="NR3" s="56" t="s">
        <v>17</v>
      </c>
      <c r="NS3" s="62"/>
      <c r="NT3" s="62"/>
      <c r="NU3" s="44" t="s">
        <v>16</v>
      </c>
      <c r="NV3" s="56" t="s">
        <v>17</v>
      </c>
      <c r="NW3" s="62"/>
      <c r="NX3" s="62"/>
      <c r="NY3" s="44" t="s">
        <v>16</v>
      </c>
      <c r="NZ3" s="56" t="s">
        <v>17</v>
      </c>
      <c r="OA3" s="62"/>
      <c r="OB3" s="62"/>
      <c r="OC3" s="44" t="s">
        <v>16</v>
      </c>
      <c r="OD3" s="56" t="s">
        <v>17</v>
      </c>
      <c r="OE3" s="62"/>
      <c r="OF3" s="62"/>
      <c r="OG3" s="44" t="s">
        <v>16</v>
      </c>
      <c r="OH3" s="56" t="s">
        <v>17</v>
      </c>
      <c r="OI3" s="62"/>
      <c r="OJ3" s="62"/>
      <c r="OK3" s="44" t="s">
        <v>16</v>
      </c>
      <c r="OL3" s="56" t="s">
        <v>17</v>
      </c>
      <c r="OM3" s="62"/>
      <c r="ON3" s="62"/>
      <c r="OO3" s="44" t="s">
        <v>16</v>
      </c>
      <c r="OP3" s="56" t="s">
        <v>17</v>
      </c>
      <c r="OQ3" s="62"/>
      <c r="OR3" s="62"/>
    </row>
    <row r="4" spans="1:408" ht="15" thickBot="1" x14ac:dyDescent="0.4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  <c r="MW4" s="54">
        <v>46038</v>
      </c>
      <c r="MX4" s="53">
        <v>46039</v>
      </c>
      <c r="MY4" s="63"/>
      <c r="MZ4" s="63"/>
      <c r="NA4" s="53">
        <v>46055</v>
      </c>
      <c r="NB4" s="55">
        <v>46055</v>
      </c>
      <c r="NC4" s="63"/>
      <c r="ND4" s="63"/>
      <c r="NE4" s="54">
        <v>46071</v>
      </c>
      <c r="NF4" s="53">
        <v>46071</v>
      </c>
      <c r="NG4" s="63"/>
      <c r="NH4" s="63"/>
      <c r="NI4" s="53">
        <v>46083</v>
      </c>
      <c r="NJ4" s="55">
        <v>46083</v>
      </c>
      <c r="NK4" s="63"/>
      <c r="NL4" s="63"/>
      <c r="NM4" s="54">
        <v>46097</v>
      </c>
      <c r="NN4" s="53">
        <v>46097</v>
      </c>
      <c r="NO4" s="63"/>
      <c r="NP4" s="63"/>
      <c r="NQ4" s="53">
        <v>46113</v>
      </c>
      <c r="NR4" s="55">
        <v>46114</v>
      </c>
      <c r="NS4" s="63"/>
      <c r="NT4" s="63"/>
      <c r="NU4" s="54"/>
      <c r="NV4" s="53"/>
      <c r="NW4" s="63"/>
      <c r="NX4" s="63"/>
      <c r="NY4" s="53"/>
      <c r="NZ4" s="55"/>
      <c r="OA4" s="63"/>
      <c r="OB4" s="63"/>
      <c r="OC4" s="54"/>
      <c r="OD4" s="53"/>
      <c r="OE4" s="63"/>
      <c r="OF4" s="63"/>
      <c r="OG4" s="53"/>
      <c r="OH4" s="55"/>
      <c r="OI4" s="63"/>
      <c r="OJ4" s="63"/>
      <c r="OK4" s="54"/>
      <c r="OL4" s="53"/>
      <c r="OM4" s="63"/>
      <c r="ON4" s="63"/>
      <c r="OO4" s="53"/>
      <c r="OP4" s="55"/>
      <c r="OQ4" s="63"/>
      <c r="OR4" s="63"/>
    </row>
    <row r="18" spans="69:405" x14ac:dyDescent="0.3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  <c r="NA18" s="64"/>
      <c r="NI18" s="64"/>
      <c r="NQ18" s="64"/>
      <c r="NY18" s="64"/>
      <c r="OG18" s="64"/>
      <c r="OO18" s="64"/>
    </row>
    <row r="19" spans="69:405" x14ac:dyDescent="0.3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  <c r="NA19" s="65"/>
      <c r="NI19" s="65"/>
      <c r="NQ19" s="65"/>
      <c r="NY19" s="65"/>
      <c r="OG19" s="65"/>
      <c r="OO19" s="65"/>
    </row>
    <row r="20" spans="69:405" x14ac:dyDescent="0.3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  <c r="NA20" s="65"/>
      <c r="NI20" s="65"/>
      <c r="NQ20" s="65"/>
      <c r="NY20" s="65"/>
      <c r="OG20" s="65"/>
      <c r="OO20" s="65"/>
    </row>
    <row r="21" spans="69:405" x14ac:dyDescent="0.3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  <c r="NA21" s="65"/>
      <c r="NI21" s="65"/>
      <c r="NQ21" s="65"/>
      <c r="NY21" s="65"/>
      <c r="OG21" s="65"/>
      <c r="OO21" s="65"/>
    </row>
    <row r="22" spans="69:405" x14ac:dyDescent="0.3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  <c r="NA22" s="65"/>
      <c r="NI22" s="65"/>
      <c r="NQ22" s="65"/>
      <c r="NY22" s="65"/>
      <c r="OG22" s="65"/>
      <c r="OO22" s="65"/>
    </row>
    <row r="23" spans="69:405" x14ac:dyDescent="0.3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  <c r="NA23" s="65"/>
      <c r="NI23" s="65"/>
      <c r="NQ23" s="65"/>
      <c r="NY23" s="65"/>
      <c r="OG23" s="65"/>
      <c r="OO23" s="65"/>
    </row>
    <row r="24" spans="69:405" x14ac:dyDescent="0.3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  <c r="NA24" s="64"/>
      <c r="NI24" s="64"/>
      <c r="NQ24" s="64"/>
      <c r="NY24" s="64"/>
      <c r="OG24" s="64"/>
      <c r="OO24" s="64"/>
    </row>
    <row r="25" spans="69:405" x14ac:dyDescent="0.3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  <c r="NA25" s="65"/>
      <c r="NI25" s="65"/>
      <c r="NQ25" s="65"/>
      <c r="NY25" s="65"/>
      <c r="OG25" s="65"/>
      <c r="OO25" s="65"/>
    </row>
    <row r="26" spans="69:405" x14ac:dyDescent="0.3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  <c r="NA26" s="65"/>
      <c r="NI26" s="65"/>
      <c r="NQ26" s="65"/>
      <c r="NY26" s="65"/>
      <c r="OG26" s="65"/>
      <c r="OO26" s="65"/>
    </row>
    <row r="27" spans="69:405" x14ac:dyDescent="0.3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  <c r="NA27" s="65"/>
      <c r="NI27" s="65"/>
      <c r="NQ27" s="65"/>
      <c r="NY27" s="65"/>
      <c r="OG27" s="65"/>
      <c r="OO27" s="65"/>
    </row>
    <row r="28" spans="69:405" x14ac:dyDescent="0.3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  <c r="NA28" s="65"/>
      <c r="NI28" s="65"/>
      <c r="NQ28" s="65"/>
      <c r="NY28" s="65"/>
      <c r="OG28" s="65"/>
      <c r="OO28" s="65"/>
    </row>
    <row r="29" spans="69:405" x14ac:dyDescent="0.3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  <c r="NA29" s="65"/>
      <c r="NI29" s="65"/>
      <c r="NQ29" s="65"/>
      <c r="NY29" s="65"/>
      <c r="OG29" s="65"/>
      <c r="OO29" s="65"/>
    </row>
    <row r="30" spans="69:405" x14ac:dyDescent="0.3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  <c r="NA30" s="64"/>
      <c r="NI30" s="64"/>
      <c r="NQ30" s="64"/>
      <c r="NY30" s="64"/>
      <c r="OG30" s="64"/>
      <c r="OO30" s="64"/>
    </row>
    <row r="31" spans="69:405" x14ac:dyDescent="0.3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  <c r="NA31" s="65"/>
      <c r="NI31" s="65"/>
      <c r="NQ31" s="65"/>
      <c r="NY31" s="65"/>
      <c r="OG31" s="65"/>
      <c r="OO31" s="65"/>
    </row>
    <row r="32" spans="69:405" x14ac:dyDescent="0.3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  <c r="NA32" s="65"/>
      <c r="NI32" s="65"/>
      <c r="NQ32" s="65"/>
      <c r="NY32" s="65"/>
      <c r="OG32" s="65"/>
      <c r="OO32" s="65"/>
    </row>
    <row r="33" spans="69:405" x14ac:dyDescent="0.3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  <c r="NA33" s="65"/>
      <c r="NI33" s="65"/>
      <c r="NQ33" s="65"/>
      <c r="NY33" s="65"/>
      <c r="OG33" s="65"/>
      <c r="OO33" s="65"/>
    </row>
    <row r="34" spans="69:405" x14ac:dyDescent="0.3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  <c r="NA34" s="65"/>
      <c r="NI34" s="65"/>
      <c r="NQ34" s="65"/>
      <c r="NY34" s="65"/>
      <c r="OG34" s="65"/>
      <c r="OO34" s="65"/>
    </row>
    <row r="35" spans="69:405" x14ac:dyDescent="0.3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  <c r="NA35" s="65"/>
      <c r="NI35" s="65"/>
      <c r="NQ35" s="65"/>
      <c r="NY35" s="65"/>
      <c r="OG35" s="65"/>
      <c r="OO35" s="65"/>
    </row>
    <row r="36" spans="69:405" x14ac:dyDescent="0.3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  <c r="NA36" s="64"/>
      <c r="NI36" s="64"/>
      <c r="NQ36" s="64"/>
      <c r="NY36" s="64"/>
      <c r="OG36" s="64"/>
      <c r="OO36" s="64"/>
    </row>
    <row r="37" spans="69:405" x14ac:dyDescent="0.3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  <c r="NA37" s="65"/>
      <c r="NI37" s="65"/>
      <c r="NQ37" s="65"/>
      <c r="NY37" s="65"/>
      <c r="OG37" s="65"/>
      <c r="OO37" s="65"/>
    </row>
    <row r="38" spans="69:405" x14ac:dyDescent="0.3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  <c r="NA38" s="65"/>
      <c r="NI38" s="65"/>
      <c r="NQ38" s="65"/>
      <c r="NY38" s="65"/>
      <c r="OG38" s="65"/>
      <c r="OO38" s="65"/>
    </row>
    <row r="39" spans="69:405" x14ac:dyDescent="0.3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  <c r="NA39" s="65"/>
      <c r="NI39" s="65"/>
      <c r="NQ39" s="65"/>
      <c r="NY39" s="65"/>
      <c r="OG39" s="65"/>
      <c r="OO39" s="65"/>
    </row>
    <row r="40" spans="69:405" x14ac:dyDescent="0.3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  <c r="NA40" s="65"/>
      <c r="NI40" s="65"/>
      <c r="NQ40" s="65"/>
      <c r="NY40" s="65"/>
      <c r="OG40" s="65"/>
      <c r="OO40" s="65"/>
    </row>
    <row r="41" spans="69:405" x14ac:dyDescent="0.3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  <c r="NA41" s="65"/>
      <c r="NI41" s="65"/>
      <c r="NQ41" s="65"/>
      <c r="NY41" s="65"/>
      <c r="OG41" s="65"/>
      <c r="OO41" s="65"/>
    </row>
    <row r="42" spans="69:405" x14ac:dyDescent="0.3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  <c r="NA42" s="64"/>
      <c r="NI42" s="64"/>
      <c r="NQ42" s="64"/>
      <c r="NY42" s="64"/>
      <c r="OG42" s="64"/>
      <c r="OO42" s="64"/>
    </row>
    <row r="43" spans="69:405" x14ac:dyDescent="0.3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  <c r="NA43" s="65"/>
      <c r="NI43" s="65"/>
      <c r="NQ43" s="65"/>
      <c r="NY43" s="65"/>
      <c r="OG43" s="65"/>
      <c r="OO43" s="65"/>
    </row>
    <row r="44" spans="69:405" x14ac:dyDescent="0.3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  <c r="NA44" s="65"/>
      <c r="NI44" s="65"/>
      <c r="NQ44" s="65"/>
      <c r="NY44" s="65"/>
      <c r="OG44" s="65"/>
      <c r="OO44" s="65"/>
    </row>
    <row r="45" spans="69:405" x14ac:dyDescent="0.3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  <c r="NA45" s="65"/>
      <c r="NI45" s="65"/>
      <c r="NQ45" s="65"/>
      <c r="NY45" s="65"/>
      <c r="OG45" s="65"/>
      <c r="OO45" s="65"/>
    </row>
    <row r="46" spans="69:405" x14ac:dyDescent="0.3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  <c r="NA46" s="65"/>
      <c r="NI46" s="65"/>
      <c r="NQ46" s="65"/>
      <c r="NY46" s="65"/>
      <c r="OG46" s="65"/>
      <c r="OO46" s="65"/>
    </row>
    <row r="47" spans="69:405" x14ac:dyDescent="0.3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  <c r="NA47" s="65"/>
      <c r="NI47" s="65"/>
      <c r="NQ47" s="65"/>
      <c r="NY47" s="65"/>
      <c r="OG47" s="65"/>
      <c r="OO47" s="65"/>
    </row>
    <row r="48" spans="69:405" x14ac:dyDescent="0.3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  <c r="NA48" s="64"/>
      <c r="NI48" s="64"/>
      <c r="NQ48" s="64"/>
      <c r="NY48" s="64"/>
      <c r="OG48" s="64"/>
      <c r="OO48" s="64"/>
    </row>
    <row r="49" spans="69:405" x14ac:dyDescent="0.3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  <c r="NA49" s="65"/>
      <c r="NI49" s="65"/>
      <c r="NQ49" s="65"/>
      <c r="NY49" s="65"/>
      <c r="OG49" s="65"/>
      <c r="OO49" s="65"/>
    </row>
    <row r="50" spans="69:405" x14ac:dyDescent="0.3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  <c r="NA50" s="65"/>
      <c r="NI50" s="65"/>
      <c r="NQ50" s="65"/>
      <c r="NY50" s="65"/>
      <c r="OG50" s="65"/>
      <c r="OO50" s="65"/>
    </row>
    <row r="51" spans="69:405" x14ac:dyDescent="0.3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  <c r="NA51" s="65"/>
      <c r="NI51" s="65"/>
      <c r="NQ51" s="65"/>
      <c r="NY51" s="65"/>
      <c r="OG51" s="65"/>
      <c r="OO51" s="65"/>
    </row>
    <row r="52" spans="69:405" x14ac:dyDescent="0.3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  <c r="NA52" s="65"/>
      <c r="NI52" s="65"/>
      <c r="NQ52" s="65"/>
      <c r="NY52" s="65"/>
      <c r="OG52" s="65"/>
      <c r="OO52" s="65"/>
    </row>
    <row r="53" spans="69:405" x14ac:dyDescent="0.3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  <c r="NA53" s="65"/>
      <c r="NI53" s="65"/>
      <c r="NQ53" s="65"/>
      <c r="NY53" s="65"/>
      <c r="OG53" s="65"/>
      <c r="OO53" s="65"/>
    </row>
  </sheetData>
  <mergeCells count="153">
    <mergeCell ref="MW1:ND1"/>
    <mergeCell ref="NE1:NL1"/>
    <mergeCell ref="NM1:NT1"/>
    <mergeCell ref="NU1:OB1"/>
    <mergeCell ref="OC1:OJ1"/>
    <mergeCell ref="OK1:OR1"/>
    <mergeCell ref="MW2:MX2"/>
    <mergeCell ref="NA2:NB2"/>
    <mergeCell ref="NE2:NF2"/>
    <mergeCell ref="NI2:NJ2"/>
    <mergeCell ref="NM2:NN2"/>
    <mergeCell ref="NQ2:NR2"/>
    <mergeCell ref="NU2:NV2"/>
    <mergeCell ref="NY2:NZ2"/>
    <mergeCell ref="OC2:OD2"/>
    <mergeCell ref="OG2:OH2"/>
    <mergeCell ref="OK2:OL2"/>
    <mergeCell ref="OO2:OP2"/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Carlos Sandoval</cp:lastModifiedBy>
  <cp:lastPrinted>2024-01-11T13:18:48Z</cp:lastPrinted>
  <dcterms:created xsi:type="dcterms:W3CDTF">2018-11-14T10:08:07Z</dcterms:created>
  <dcterms:modified xsi:type="dcterms:W3CDTF">2026-03-26T19:20:30Z</dcterms:modified>
</cp:coreProperties>
</file>